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flprod.co.uk\home\robera\Documents\Tools &amp; Calculators\Current\"/>
    </mc:Choice>
  </mc:AlternateContent>
  <workbookProtection workbookPassword="EC08" lockStructure="1"/>
  <bookViews>
    <workbookView xWindow="480" yWindow="120" windowWidth="22995" windowHeight="14370"/>
  </bookViews>
  <sheets>
    <sheet name="Relevant Life Calculator" sheetId="5" r:id="rId1"/>
    <sheet name="Inputs" sheetId="6" state="hidden" r:id="rId2"/>
  </sheets>
  <definedNames>
    <definedName name="_xlnm.Print_Area" localSheetId="0">'Relevant Life Calculator'!$B$2:$G$52</definedName>
  </definedNames>
  <calcPr calcId="162913"/>
</workbook>
</file>

<file path=xl/calcChain.xml><?xml version="1.0" encoding="utf-8"?>
<calcChain xmlns="http://schemas.openxmlformats.org/spreadsheetml/2006/main">
  <c r="D32" i="5" l="1"/>
  <c r="D38" i="5" l="1"/>
  <c r="K36" i="5" l="1"/>
  <c r="I38" i="5"/>
  <c r="K38" i="5" s="1"/>
  <c r="K39" i="5" s="1"/>
  <c r="L39" i="5" s="1"/>
  <c r="D36" i="5" s="1"/>
  <c r="E42" i="5" l="1"/>
  <c r="E43" i="5" l="1"/>
  <c r="I32" i="5"/>
  <c r="E41" i="5" l="1"/>
  <c r="E44" i="5" s="1"/>
  <c r="E45" i="5" s="1"/>
  <c r="D41" i="5"/>
  <c r="I30" i="5" l="1"/>
  <c r="I42" i="5" s="1"/>
  <c r="D43" i="5" l="1"/>
  <c r="D44" i="5" s="1"/>
  <c r="D42" i="5"/>
  <c r="D20" i="5"/>
  <c r="D45" i="5" l="1"/>
  <c r="D47" i="5" s="1"/>
  <c r="F47" i="5" s="1"/>
  <c r="D22" i="5"/>
</calcChain>
</file>

<file path=xl/sharedStrings.xml><?xml version="1.0" encoding="utf-8"?>
<sst xmlns="http://schemas.openxmlformats.org/spreadsheetml/2006/main" count="52" uniqueCount="46">
  <si>
    <t>Client details</t>
  </si>
  <si>
    <t>per year</t>
  </si>
  <si>
    <t>For Intermediaries only</t>
  </si>
  <si>
    <t>Relevant Life Calculator</t>
  </si>
  <si>
    <r>
      <t xml:space="preserve">Please complete all </t>
    </r>
    <r>
      <rPr>
        <b/>
        <sz val="11"/>
        <color rgb="FFFF0000"/>
        <rFont val="Calibri"/>
        <family val="2"/>
        <scheme val="minor"/>
      </rPr>
      <t>red</t>
    </r>
    <r>
      <rPr>
        <b/>
        <sz val="11"/>
        <rFont val="Calibri"/>
        <family val="2"/>
        <scheme val="minor"/>
      </rPr>
      <t xml:space="preserve"> fields </t>
    </r>
    <r>
      <rPr>
        <sz val="11"/>
        <rFont val="Calibri"/>
        <family val="2"/>
        <scheme val="minor"/>
      </rPr>
      <t>(press tab to move between the fields)</t>
    </r>
  </si>
  <si>
    <t>Age bracket</t>
  </si>
  <si>
    <t>Select from list</t>
  </si>
  <si>
    <t>40-49</t>
  </si>
  <si>
    <t>50-59</t>
  </si>
  <si>
    <t>60-71</t>
  </si>
  <si>
    <t>Multiple</t>
  </si>
  <si>
    <t>Age Bracket</t>
  </si>
  <si>
    <t>17-29</t>
  </si>
  <si>
    <t>30-39</t>
  </si>
  <si>
    <t>Taxable income</t>
  </si>
  <si>
    <t>Salary</t>
  </si>
  <si>
    <t>Dividends</t>
  </si>
  <si>
    <t>£</t>
  </si>
  <si>
    <t>Regular overtime</t>
  </si>
  <si>
    <t>Benefits-in-kind</t>
  </si>
  <si>
    <t>Guaranteed bonus</t>
  </si>
  <si>
    <t>Maximum cover available *</t>
  </si>
  <si>
    <t>* Subject to evidence of earnings for applications over £3.5m.</t>
  </si>
  <si>
    <t>Total</t>
  </si>
  <si>
    <t>Relevant Life vs personal cover</t>
  </si>
  <si>
    <t>Monthly premium</t>
  </si>
  <si>
    <t>Personal cover</t>
  </si>
  <si>
    <t>Relevant Life</t>
  </si>
  <si>
    <t>Employee Income Tax</t>
  </si>
  <si>
    <t>Employee NIC rate</t>
  </si>
  <si>
    <t>Employer NIC rate</t>
  </si>
  <si>
    <t>Employer Corporation Tax rate</t>
  </si>
  <si>
    <t>Employer NIC</t>
  </si>
  <si>
    <t>Less Corporation Tax relief</t>
  </si>
  <si>
    <t>Employee Income Tax &amp; NIC</t>
  </si>
  <si>
    <t>Employee highest rate of tax</t>
  </si>
  <si>
    <t>Comparison</t>
  </si>
  <si>
    <r>
      <t xml:space="preserve">Saving with Relevant Life </t>
    </r>
    <r>
      <rPr>
        <b/>
        <sz val="13"/>
        <color rgb="FFFF0000"/>
        <rFont val="Calibri"/>
        <family val="2"/>
        <scheme val="minor"/>
      </rPr>
      <t>*</t>
    </r>
  </si>
  <si>
    <t>Total cost to Employer</t>
  </si>
  <si>
    <r>
      <rPr>
        <b/>
        <sz val="10.5"/>
        <color rgb="FFFF0000"/>
        <rFont val="Calibri"/>
        <family val="2"/>
        <scheme val="minor"/>
      </rPr>
      <t>*</t>
    </r>
    <r>
      <rPr>
        <sz val="10.5"/>
        <rFont val="Calibri"/>
        <family val="2"/>
        <scheme val="minor"/>
      </rPr>
      <t xml:space="preserve"> The difference in cost to an employer of providing life cover for an employee with a Relevant Life policy, and compensating them for the gross cost of a personal policy they take out themselves.</t>
    </r>
  </si>
  <si>
    <t>You can use this tool to calculate the maximum amount of Relevant Life cover a customer can have with AIG, and compare the cost of Relevant Life to personal cover.</t>
  </si>
  <si>
    <t>AIG Life Limited. Telephone 0345 600 6820. If calling from outside the UK, please call +44 1737 441 820. Registered in England and Wales. Number 6367921. Registered address: The AIG Building, 58 Fenchurch Street, London EC3M 4AB. AIG Life Limited is authorised by the Prudential Regulation Authority and regulated by the Financial Conduct Authority and the Prudential Regulation Authority. The registration number is 473752.</t>
  </si>
  <si>
    <t>(Effective Rate)</t>
  </si>
  <si>
    <t>Employer annual profits</t>
  </si>
  <si>
    <t>EDCO 3528-0424</t>
  </si>
  <si>
    <t>The results from this calculator are for illustrative purposes only and do not constitute advice. The information is based on our understanding of current law and HMRC practice for the 2024/25 tax year, and assumes that the same rate of Income Tax/NIC applies to the whole premium.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</si>
</sst>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8" x14ac:knownFonts="1">
    <font>
      <sz val="11"/>
      <color theme="1"/>
      <name val="Calibri"/>
      <family val="2"/>
      <scheme val="minor"/>
    </font>
    <font>
      <b/>
      <sz val="11"/>
      <color theme="0" tint="-0.499984740745262"/>
      <name val="Calibri"/>
      <family val="2"/>
      <scheme val="minor"/>
    </font>
    <font>
      <sz val="11"/>
      <color theme="0" tint="-0.499984740745262"/>
      <name val="Calibri"/>
      <family val="2"/>
      <scheme val="minor"/>
    </font>
    <font>
      <sz val="18"/>
      <color rgb="FF0070C0"/>
      <name val="Calibri"/>
      <family val="2"/>
      <scheme val="minor"/>
    </font>
    <font>
      <b/>
      <sz val="13"/>
      <color theme="1"/>
      <name val="Calibri"/>
      <family val="2"/>
      <scheme val="minor"/>
    </font>
    <font>
      <sz val="13"/>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0"/>
      <name val="Calibri"/>
      <family val="2"/>
      <scheme val="minor"/>
    </font>
    <font>
      <b/>
      <sz val="22"/>
      <color rgb="FF002060"/>
      <name val="Calibri"/>
      <family val="2"/>
      <scheme val="minor"/>
    </font>
    <font>
      <sz val="14"/>
      <color theme="0"/>
      <name val="Calibri"/>
      <family val="2"/>
      <scheme val="minor"/>
    </font>
    <font>
      <b/>
      <sz val="11"/>
      <color rgb="FFFF0000"/>
      <name val="Calibri"/>
      <family val="2"/>
      <scheme val="minor"/>
    </font>
    <font>
      <sz val="11"/>
      <name val="Calibri"/>
      <family val="2"/>
      <scheme val="minor"/>
    </font>
    <font>
      <sz val="11"/>
      <color theme="1"/>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b/>
      <sz val="13"/>
      <color rgb="FFFF0000"/>
      <name val="Calibri"/>
      <family val="2"/>
      <scheme val="minor"/>
    </font>
    <font>
      <sz val="10.5"/>
      <name val="Calibri"/>
      <family val="2"/>
      <scheme val="minor"/>
    </font>
    <font>
      <b/>
      <sz val="10.5"/>
      <color rgb="FFFF0000"/>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1"/>
      <color theme="0"/>
      <name val="Calibri"/>
      <family val="2"/>
      <scheme val="minor"/>
    </font>
    <font>
      <sz val="11"/>
      <color theme="0"/>
      <name val="Calibri"/>
      <family val="2"/>
      <scheme val="minor"/>
    </font>
    <font>
      <u/>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rgb="FFC7DBF4"/>
        <bgColor indexed="64"/>
      </patternFill>
    </fill>
  </fills>
  <borders count="20">
    <border>
      <left/>
      <right/>
      <top/>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rgb="FFFF0000"/>
      </left>
      <right/>
      <top/>
      <bottom/>
      <diagonal/>
    </border>
  </borders>
  <cellStyleXfs count="2">
    <xf numFmtId="0" fontId="0" fillId="0" borderId="0"/>
    <xf numFmtId="9" fontId="14" fillId="0" borderId="0" applyFont="0" applyFill="0" applyBorder="0" applyAlignment="0" applyProtection="0"/>
  </cellStyleXfs>
  <cellXfs count="88">
    <xf numFmtId="0" fontId="0" fillId="0" borderId="0" xfId="0"/>
    <xf numFmtId="0" fontId="0" fillId="2" borderId="0" xfId="0" applyFill="1" applyAlignment="1" applyProtection="1">
      <alignment vertical="center"/>
    </xf>
    <xf numFmtId="0" fontId="8" fillId="2" borderId="0" xfId="0" applyFont="1" applyFill="1" applyBorder="1" applyAlignment="1" applyProtection="1">
      <alignment vertical="center"/>
    </xf>
    <xf numFmtId="0" fontId="0" fillId="2" borderId="0" xfId="0" applyFill="1" applyBorder="1" applyAlignment="1" applyProtection="1">
      <alignment vertical="center"/>
    </xf>
    <xf numFmtId="0" fontId="6"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0" fillId="2" borderId="2" xfId="0" applyFill="1" applyBorder="1" applyAlignment="1" applyProtection="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3" xfId="0" applyFill="1" applyBorder="1" applyAlignment="1" applyProtection="1">
      <alignment vertical="center"/>
    </xf>
    <xf numFmtId="0" fontId="0" fillId="2" borderId="10" xfId="0" applyFill="1" applyBorder="1" applyAlignment="1" applyProtection="1">
      <alignment vertical="center"/>
    </xf>
    <xf numFmtId="0" fontId="0" fillId="2" borderId="4" xfId="0" applyFill="1" applyBorder="1" applyAlignment="1" applyProtection="1">
      <alignment vertical="center"/>
    </xf>
    <xf numFmtId="164"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0" fillId="2" borderId="0" xfId="0" applyFont="1" applyFill="1" applyBorder="1" applyAlignment="1" applyProtection="1">
      <alignment horizontal="left" vertical="center" indent="1"/>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1" fillId="2" borderId="10" xfId="0" applyFont="1" applyFill="1" applyBorder="1" applyAlignment="1" applyProtection="1">
      <alignment vertical="center"/>
    </xf>
    <xf numFmtId="0" fontId="15" fillId="5" borderId="13" xfId="0" applyFont="1" applyFill="1" applyBorder="1" applyAlignment="1" applyProtection="1">
      <alignment horizontal="left" vertical="center" indent="1"/>
    </xf>
    <xf numFmtId="0" fontId="3"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0" fillId="2" borderId="10" xfId="0" applyFill="1" applyBorder="1" applyAlignment="1" applyProtection="1">
      <alignment horizontal="center" vertical="center"/>
    </xf>
    <xf numFmtId="165" fontId="16" fillId="2" borderId="1" xfId="0" applyNumberFormat="1" applyFont="1" applyFill="1" applyBorder="1" applyAlignment="1" applyProtection="1">
      <alignment horizontal="center" vertical="center"/>
      <protection locked="0"/>
    </xf>
    <xf numFmtId="0" fontId="15" fillId="5" borderId="18" xfId="0" applyFont="1" applyFill="1" applyBorder="1" applyAlignment="1" applyProtection="1">
      <alignment horizontal="center" vertical="center"/>
    </xf>
    <xf numFmtId="0" fontId="17" fillId="2" borderId="17" xfId="0" applyFont="1" applyFill="1" applyBorder="1" applyAlignment="1" applyProtection="1">
      <alignment horizontal="left" vertical="center" indent="1"/>
    </xf>
    <xf numFmtId="165" fontId="15" fillId="2" borderId="15" xfId="1" applyNumberFormat="1" applyFont="1" applyFill="1" applyBorder="1" applyAlignment="1" applyProtection="1">
      <alignment horizontal="center" vertical="center"/>
    </xf>
    <xf numFmtId="9" fontId="5" fillId="2" borderId="1" xfId="0" applyNumberFormat="1" applyFont="1" applyFill="1" applyBorder="1" applyAlignment="1" applyProtection="1">
      <alignment horizontal="center" vertical="center"/>
      <protection locked="0"/>
    </xf>
    <xf numFmtId="164" fontId="16" fillId="2" borderId="13" xfId="0" applyNumberFormat="1" applyFont="1" applyFill="1" applyBorder="1" applyAlignment="1" applyProtection="1">
      <alignment horizontal="center" vertical="center"/>
    </xf>
    <xf numFmtId="0" fontId="13" fillId="0" borderId="0" xfId="0" applyFont="1" applyFill="1" applyBorder="1" applyAlignment="1">
      <alignment horizontal="center" vertical="center"/>
    </xf>
    <xf numFmtId="9" fontId="13"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13" fillId="0" borderId="0" xfId="0" applyFont="1" applyFill="1" applyBorder="1" applyAlignment="1">
      <alignment horizontal="center"/>
    </xf>
    <xf numFmtId="0" fontId="10"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indent="1"/>
    </xf>
    <xf numFmtId="0" fontId="16" fillId="2" borderId="16" xfId="0" applyFont="1" applyFill="1" applyBorder="1" applyAlignment="1" applyProtection="1">
      <alignment horizontal="left" vertical="center" indent="1"/>
    </xf>
    <xf numFmtId="0" fontId="16" fillId="2" borderId="17" xfId="0" applyFont="1" applyFill="1" applyBorder="1" applyAlignment="1" applyProtection="1">
      <alignment horizontal="left" vertical="center" indent="1"/>
    </xf>
    <xf numFmtId="0" fontId="4" fillId="2" borderId="0" xfId="0" applyFont="1" applyFill="1" applyBorder="1" applyAlignment="1" applyProtection="1">
      <alignment horizontal="left" vertical="center" indent="1"/>
    </xf>
    <xf numFmtId="165" fontId="4" fillId="2" borderId="13"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wrapText="1" indent="1"/>
    </xf>
    <xf numFmtId="0" fontId="3" fillId="2" borderId="0" xfId="0" applyFont="1" applyFill="1" applyBorder="1" applyAlignment="1" applyProtection="1">
      <alignment horizontal="left" vertical="center" indent="1"/>
    </xf>
    <xf numFmtId="0" fontId="5" fillId="2" borderId="0" xfId="0" applyFont="1" applyFill="1" applyAlignment="1" applyProtection="1">
      <alignment horizontal="center" vertical="center"/>
    </xf>
    <xf numFmtId="0" fontId="2" fillId="2" borderId="10" xfId="0" applyFont="1" applyFill="1" applyBorder="1" applyAlignment="1" applyProtection="1">
      <alignment horizontal="center" vertical="center"/>
    </xf>
    <xf numFmtId="0" fontId="16" fillId="2" borderId="13" xfId="0" applyFont="1" applyFill="1" applyBorder="1" applyAlignment="1" applyProtection="1">
      <alignment horizontal="left" vertical="center" indent="1"/>
    </xf>
    <xf numFmtId="0" fontId="17" fillId="2" borderId="13" xfId="0" applyFont="1" applyFill="1" applyBorder="1" applyAlignment="1" applyProtection="1">
      <alignment horizontal="left" vertical="center" indent="1"/>
    </xf>
    <xf numFmtId="164" fontId="17" fillId="2" borderId="13" xfId="0" applyNumberFormat="1" applyFont="1" applyFill="1" applyBorder="1" applyAlignment="1" applyProtection="1">
      <alignment horizontal="center" vertical="center"/>
    </xf>
    <xf numFmtId="164" fontId="4" fillId="2" borderId="13" xfId="0" applyNumberFormat="1" applyFont="1" applyFill="1" applyBorder="1" applyAlignment="1" applyProtection="1">
      <alignment horizontal="center" vertical="center"/>
    </xf>
    <xf numFmtId="9" fontId="4" fillId="2" borderId="13" xfId="0" applyNumberFormat="1"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11" xfId="0" applyFill="1" applyBorder="1" applyAlignment="1" applyProtection="1">
      <alignment vertical="center"/>
    </xf>
    <xf numFmtId="0" fontId="0" fillId="2" borderId="11" xfId="0"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0" fillId="2" borderId="12" xfId="0" applyFill="1" applyBorder="1" applyAlignment="1" applyProtection="1">
      <alignment horizontal="center" vertical="center"/>
    </xf>
    <xf numFmtId="0" fontId="23" fillId="2" borderId="0" xfId="0" applyFont="1" applyFill="1" applyAlignment="1" applyProtection="1">
      <alignment vertical="center"/>
    </xf>
    <xf numFmtId="0" fontId="24" fillId="2" borderId="0" xfId="0" applyFont="1" applyFill="1" applyAlignment="1" applyProtection="1">
      <alignment vertical="center"/>
    </xf>
    <xf numFmtId="10" fontId="5" fillId="2" borderId="13" xfId="0" applyNumberFormat="1"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164" fontId="18" fillId="2" borderId="13" xfId="0" applyNumberFormat="1" applyFont="1" applyFill="1" applyBorder="1" applyAlignment="1" applyProtection="1">
      <alignment horizontal="center" vertical="center"/>
    </xf>
    <xf numFmtId="0" fontId="13" fillId="2" borderId="0" xfId="0" applyFont="1" applyFill="1" applyAlignment="1" applyProtection="1">
      <alignment vertical="center"/>
    </xf>
    <xf numFmtId="0" fontId="13" fillId="2" borderId="0" xfId="0" applyFont="1" applyFill="1" applyAlignment="1" applyProtection="1">
      <alignment horizontal="center" vertical="center"/>
    </xf>
    <xf numFmtId="0" fontId="5" fillId="2" borderId="19" xfId="0" applyFont="1" applyFill="1" applyBorder="1" applyAlignment="1" applyProtection="1">
      <alignment horizontal="center" vertical="center"/>
    </xf>
    <xf numFmtId="165" fontId="5" fillId="2" borderId="1" xfId="0" applyNumberFormat="1" applyFont="1" applyFill="1" applyBorder="1" applyAlignment="1" applyProtection="1">
      <alignment horizontal="center" vertical="center"/>
      <protection locked="0"/>
    </xf>
    <xf numFmtId="0" fontId="26" fillId="2" borderId="0" xfId="0" applyFont="1" applyFill="1" applyAlignment="1" applyProtection="1">
      <alignment vertical="center"/>
    </xf>
    <xf numFmtId="2" fontId="26" fillId="2" borderId="0" xfId="0" applyNumberFormat="1"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9" fontId="26" fillId="2" borderId="0" xfId="0" applyNumberFormat="1" applyFont="1" applyFill="1" applyAlignment="1" applyProtection="1">
      <alignment vertical="center"/>
    </xf>
    <xf numFmtId="165" fontId="26" fillId="2" borderId="0" xfId="0" applyNumberFormat="1" applyFont="1" applyFill="1" applyAlignment="1" applyProtection="1">
      <alignment horizontal="left" vertical="center"/>
    </xf>
    <xf numFmtId="9" fontId="26" fillId="2" borderId="0" xfId="0" applyNumberFormat="1" applyFont="1" applyFill="1" applyAlignment="1" applyProtection="1">
      <alignment horizontal="left" vertical="center"/>
    </xf>
    <xf numFmtId="0" fontId="26" fillId="2" borderId="0" xfId="0" applyFont="1" applyFill="1" applyAlignment="1" applyProtection="1">
      <alignment horizontal="left" vertical="center"/>
    </xf>
    <xf numFmtId="10" fontId="26" fillId="2" borderId="0" xfId="0" applyNumberFormat="1" applyFont="1" applyFill="1" applyAlignment="1" applyProtection="1">
      <alignment horizontal="left" vertical="center"/>
    </xf>
    <xf numFmtId="10" fontId="25" fillId="2" borderId="0" xfId="0" applyNumberFormat="1" applyFont="1" applyFill="1" applyAlignment="1" applyProtection="1">
      <alignment horizontal="left" vertical="center"/>
    </xf>
    <xf numFmtId="164" fontId="27" fillId="2" borderId="0" xfId="0" applyNumberFormat="1" applyFont="1" applyFill="1" applyBorder="1" applyAlignment="1" applyProtection="1">
      <alignment horizontal="left" vertical="center"/>
    </xf>
    <xf numFmtId="0" fontId="26" fillId="2" borderId="0" xfId="0" applyFont="1" applyFill="1" applyAlignment="1" applyProtection="1">
      <alignment horizontal="center" vertical="center"/>
    </xf>
    <xf numFmtId="9" fontId="5" fillId="2" borderId="13" xfId="0" applyNumberFormat="1" applyFont="1" applyFill="1" applyBorder="1" applyAlignment="1" applyProtection="1">
      <alignment horizontal="center" vertical="center"/>
    </xf>
    <xf numFmtId="0" fontId="22" fillId="2" borderId="0" xfId="0" applyFont="1" applyFill="1" applyAlignment="1" applyProtection="1">
      <alignment horizontal="left" vertical="center" wrapText="1"/>
    </xf>
    <xf numFmtId="0" fontId="13" fillId="2" borderId="0"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indent="1"/>
    </xf>
    <xf numFmtId="0" fontId="9" fillId="4" borderId="6" xfId="0" applyFont="1" applyFill="1" applyBorder="1" applyAlignment="1" applyProtection="1">
      <alignment horizontal="left" vertical="center" wrapText="1" indent="1"/>
    </xf>
    <xf numFmtId="0" fontId="9" fillId="4" borderId="7" xfId="0" applyFont="1" applyFill="1" applyBorder="1" applyAlignment="1" applyProtection="1">
      <alignment horizontal="left" vertical="center" wrapText="1" indent="1"/>
    </xf>
    <xf numFmtId="0" fontId="11" fillId="3" borderId="0" xfId="0" applyFont="1" applyFill="1" applyBorder="1" applyAlignment="1" applyProtection="1">
      <alignment horizontal="left" vertical="center" indent="1"/>
    </xf>
    <xf numFmtId="0" fontId="20" fillId="2" borderId="0" xfId="0" applyFont="1" applyFill="1" applyBorder="1" applyAlignment="1" applyProtection="1">
      <alignment horizontal="left" vertical="center" wrapText="1"/>
    </xf>
    <xf numFmtId="0" fontId="15" fillId="5" borderId="13" xfId="0" applyFont="1" applyFill="1" applyBorder="1" applyAlignment="1" applyProtection="1">
      <alignment horizontal="center" vertical="center"/>
    </xf>
    <xf numFmtId="164" fontId="16" fillId="2" borderId="17" xfId="0" applyNumberFormat="1" applyFont="1" applyFill="1" applyBorder="1" applyAlignment="1" applyProtection="1">
      <alignment horizontal="center" vertical="center"/>
    </xf>
    <xf numFmtId="164" fontId="16" fillId="2" borderId="14" xfId="0" applyNumberFormat="1" applyFont="1" applyFill="1" applyBorder="1" applyAlignment="1" applyProtection="1">
      <alignment horizontal="center" vertical="center"/>
    </xf>
    <xf numFmtId="164" fontId="18" fillId="2" borderId="13" xfId="0" applyNumberFormat="1" applyFont="1" applyFill="1" applyBorder="1" applyAlignment="1" applyProtection="1">
      <alignment horizontal="center" vertical="center"/>
    </xf>
    <xf numFmtId="164" fontId="17" fillId="2" borderId="17" xfId="0" applyNumberFormat="1" applyFont="1" applyFill="1" applyBorder="1" applyAlignment="1" applyProtection="1">
      <alignment horizontal="center" vertical="center"/>
    </xf>
    <xf numFmtId="164" fontId="17" fillId="2" borderId="14" xfId="0" applyNumberFormat="1" applyFont="1" applyFill="1" applyBorder="1" applyAlignment="1" applyProtection="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415896</xdr:colOff>
      <xdr:row>2</xdr:row>
      <xdr:rowOff>47625</xdr:rowOff>
    </xdr:from>
    <xdr:to>
      <xdr:col>6</xdr:col>
      <xdr:colOff>63471</xdr:colOff>
      <xdr:row>3</xdr:row>
      <xdr:rowOff>314325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873596" y="466725"/>
          <a:ext cx="8953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tabSelected="1" zoomScaleNormal="100" workbookViewId="0">
      <selection activeCell="D12" sqref="D12"/>
    </sheetView>
  </sheetViews>
  <sheetFormatPr defaultColWidth="9.140625" defaultRowHeight="17.25" x14ac:dyDescent="0.25"/>
  <cols>
    <col min="1" max="2" width="3.7109375" style="1" customWidth="1"/>
    <col min="3" max="3" width="37" style="1" customWidth="1"/>
    <col min="4" max="4" width="20.7109375" style="49" customWidth="1"/>
    <col min="5" max="5" width="2.7109375" style="49" customWidth="1"/>
    <col min="6" max="6" width="18.7109375" style="42" customWidth="1"/>
    <col min="7" max="7" width="3.7109375" style="49" customWidth="1"/>
    <col min="8" max="8" width="3.7109375" style="1" customWidth="1"/>
    <col min="9" max="12" width="9.140625" style="63" customWidth="1"/>
    <col min="13" max="35" width="9.140625" style="59"/>
    <col min="36" max="16384" width="9.140625" style="1"/>
  </cols>
  <sheetData>
    <row r="1" spans="1:8" ht="15" customHeight="1" thickBot="1" x14ac:dyDescent="0.3">
      <c r="A1" s="3"/>
      <c r="B1" s="3"/>
      <c r="C1" s="19"/>
      <c r="D1" s="20"/>
      <c r="E1" s="20"/>
      <c r="F1" s="15"/>
      <c r="G1" s="20"/>
      <c r="H1" s="3"/>
    </row>
    <row r="2" spans="1:8" ht="15" customHeight="1" x14ac:dyDescent="0.25">
      <c r="A2" s="3"/>
      <c r="B2" s="6"/>
      <c r="C2" s="7"/>
      <c r="D2" s="7"/>
      <c r="E2" s="7"/>
      <c r="F2" s="7"/>
      <c r="G2" s="8"/>
      <c r="H2" s="3"/>
    </row>
    <row r="3" spans="1:8" ht="15" x14ac:dyDescent="0.25">
      <c r="A3" s="3"/>
      <c r="B3" s="9"/>
      <c r="C3" s="2" t="s">
        <v>2</v>
      </c>
      <c r="D3" s="3"/>
      <c r="E3" s="3"/>
      <c r="F3" s="3"/>
      <c r="G3" s="10"/>
      <c r="H3" s="3"/>
    </row>
    <row r="4" spans="1:8" ht="30" customHeight="1" x14ac:dyDescent="0.25">
      <c r="A4" s="3"/>
      <c r="B4" s="9"/>
      <c r="C4" s="32" t="s">
        <v>3</v>
      </c>
      <c r="D4" s="3"/>
      <c r="E4" s="3"/>
      <c r="F4" s="3"/>
      <c r="G4" s="10"/>
      <c r="H4" s="3"/>
    </row>
    <row r="5" spans="1:8" ht="15" customHeight="1" x14ac:dyDescent="0.25">
      <c r="A5" s="4"/>
      <c r="B5" s="9"/>
      <c r="C5" s="19"/>
      <c r="D5" s="20"/>
      <c r="E5" s="20"/>
      <c r="F5" s="15"/>
      <c r="G5" s="21"/>
      <c r="H5" s="4"/>
    </row>
    <row r="6" spans="1:8" ht="30" customHeight="1" x14ac:dyDescent="0.25">
      <c r="A6" s="3"/>
      <c r="B6" s="9"/>
      <c r="C6" s="76" t="s">
        <v>40</v>
      </c>
      <c r="D6" s="76"/>
      <c r="E6" s="76"/>
      <c r="F6" s="76"/>
      <c r="G6" s="21"/>
      <c r="H6" s="3"/>
    </row>
    <row r="7" spans="1:8" ht="12" customHeight="1" x14ac:dyDescent="0.25">
      <c r="A7" s="3"/>
      <c r="B7" s="9"/>
      <c r="C7" s="19"/>
      <c r="D7" s="20"/>
      <c r="E7" s="20"/>
      <c r="F7" s="15"/>
      <c r="G7" s="21"/>
      <c r="H7" s="3"/>
    </row>
    <row r="8" spans="1:8" ht="20.100000000000001" customHeight="1" x14ac:dyDescent="0.25">
      <c r="A8" s="3"/>
      <c r="B8" s="9"/>
      <c r="C8" s="33" t="s">
        <v>4</v>
      </c>
      <c r="D8" s="34"/>
      <c r="E8" s="34"/>
      <c r="F8" s="34"/>
      <c r="G8" s="21"/>
      <c r="H8" s="3"/>
    </row>
    <row r="9" spans="1:8" ht="12" customHeight="1" x14ac:dyDescent="0.25">
      <c r="A9" s="3"/>
      <c r="B9" s="9"/>
      <c r="C9" s="19"/>
      <c r="D9" s="20"/>
      <c r="E9" s="20"/>
      <c r="F9" s="15"/>
      <c r="G9" s="21"/>
      <c r="H9" s="3"/>
    </row>
    <row r="10" spans="1:8" ht="21.95" customHeight="1" x14ac:dyDescent="0.25">
      <c r="A10" s="3"/>
      <c r="B10" s="9"/>
      <c r="C10" s="80" t="s">
        <v>0</v>
      </c>
      <c r="D10" s="80"/>
      <c r="E10" s="80"/>
      <c r="F10" s="80"/>
      <c r="G10" s="21"/>
      <c r="H10" s="3"/>
    </row>
    <row r="11" spans="1:8" ht="12" customHeight="1" x14ac:dyDescent="0.25">
      <c r="A11" s="3"/>
      <c r="B11" s="9"/>
      <c r="C11" s="19"/>
      <c r="D11" s="20"/>
      <c r="E11" s="20"/>
      <c r="F11" s="15"/>
      <c r="G11" s="21"/>
      <c r="H11" s="3"/>
    </row>
    <row r="12" spans="1:8" ht="21.95" customHeight="1" x14ac:dyDescent="0.25">
      <c r="A12" s="3"/>
      <c r="B12" s="9"/>
      <c r="C12" s="35" t="s">
        <v>5</v>
      </c>
      <c r="D12" s="13"/>
      <c r="E12" s="15"/>
      <c r="F12" s="16"/>
      <c r="G12" s="17"/>
      <c r="H12" s="3"/>
    </row>
    <row r="13" spans="1:8" ht="18" customHeight="1" x14ac:dyDescent="0.25">
      <c r="A13" s="3"/>
      <c r="B13" s="9"/>
      <c r="C13" s="14"/>
      <c r="D13" s="15"/>
      <c r="E13" s="15"/>
      <c r="F13" s="16"/>
      <c r="G13" s="17"/>
      <c r="H13" s="3"/>
    </row>
    <row r="14" spans="1:8" ht="21.95" customHeight="1" x14ac:dyDescent="0.25">
      <c r="A14" s="3"/>
      <c r="B14" s="9"/>
      <c r="C14" s="18" t="s">
        <v>14</v>
      </c>
      <c r="D14" s="23" t="s">
        <v>17</v>
      </c>
      <c r="E14" s="16"/>
      <c r="F14" s="16"/>
      <c r="G14" s="17"/>
      <c r="H14" s="3"/>
    </row>
    <row r="15" spans="1:8" ht="21.95" customHeight="1" x14ac:dyDescent="0.25">
      <c r="A15" s="3"/>
      <c r="B15" s="9"/>
      <c r="C15" s="36" t="s">
        <v>15</v>
      </c>
      <c r="D15" s="22"/>
      <c r="E15" s="16"/>
      <c r="F15" s="16" t="s">
        <v>1</v>
      </c>
      <c r="G15" s="17"/>
      <c r="H15" s="3"/>
    </row>
    <row r="16" spans="1:8" ht="21.95" customHeight="1" x14ac:dyDescent="0.25">
      <c r="A16" s="3"/>
      <c r="B16" s="9"/>
      <c r="C16" s="37" t="s">
        <v>16</v>
      </c>
      <c r="D16" s="22"/>
      <c r="E16" s="16"/>
      <c r="F16" s="16" t="s">
        <v>1</v>
      </c>
      <c r="G16" s="17"/>
      <c r="H16" s="3"/>
    </row>
    <row r="17" spans="1:9" ht="21.95" customHeight="1" x14ac:dyDescent="0.25">
      <c r="A17" s="3"/>
      <c r="B17" s="9"/>
      <c r="C17" s="37" t="s">
        <v>19</v>
      </c>
      <c r="D17" s="22"/>
      <c r="E17" s="16"/>
      <c r="F17" s="16" t="s">
        <v>1</v>
      </c>
      <c r="G17" s="17"/>
      <c r="H17" s="3"/>
    </row>
    <row r="18" spans="1:9" ht="21.95" customHeight="1" x14ac:dyDescent="0.25">
      <c r="A18" s="3"/>
      <c r="B18" s="9"/>
      <c r="C18" s="37" t="s">
        <v>20</v>
      </c>
      <c r="D18" s="22"/>
      <c r="E18" s="16"/>
      <c r="F18" s="16" t="s">
        <v>1</v>
      </c>
      <c r="G18" s="17"/>
      <c r="H18" s="3"/>
    </row>
    <row r="19" spans="1:9" ht="21.95" customHeight="1" x14ac:dyDescent="0.25">
      <c r="A19" s="3"/>
      <c r="B19" s="9"/>
      <c r="C19" s="37" t="s">
        <v>18</v>
      </c>
      <c r="D19" s="22"/>
      <c r="E19" s="16"/>
      <c r="F19" s="16" t="s">
        <v>1</v>
      </c>
      <c r="G19" s="17"/>
      <c r="H19" s="3"/>
    </row>
    <row r="20" spans="1:9" ht="21.95" customHeight="1" x14ac:dyDescent="0.25">
      <c r="A20" s="3"/>
      <c r="B20" s="9"/>
      <c r="C20" s="24" t="s">
        <v>23</v>
      </c>
      <c r="D20" s="25" t="str">
        <f>IF(SUM(D15:D19)=0,"",SUM(D15:D19))</f>
        <v/>
      </c>
      <c r="E20" s="16"/>
      <c r="F20" s="16" t="s">
        <v>1</v>
      </c>
      <c r="G20" s="17"/>
      <c r="H20" s="3"/>
    </row>
    <row r="21" spans="1:9" ht="18" customHeight="1" x14ac:dyDescent="0.25">
      <c r="A21" s="3"/>
      <c r="B21" s="9"/>
      <c r="C21" s="19"/>
      <c r="D21" s="20"/>
      <c r="E21" s="20"/>
      <c r="F21" s="15"/>
      <c r="G21" s="21"/>
      <c r="H21" s="3"/>
    </row>
    <row r="22" spans="1:9" ht="21.95" customHeight="1" x14ac:dyDescent="0.25">
      <c r="A22" s="3"/>
      <c r="B22" s="9"/>
      <c r="C22" s="38" t="s">
        <v>21</v>
      </c>
      <c r="D22" s="39" t="str">
        <f>IF(D$20="","",VLOOKUP(D12,Inputs!A2:B6,2,FALSE)*D20)</f>
        <v/>
      </c>
      <c r="E22" s="15"/>
      <c r="F22" s="16"/>
      <c r="G22" s="17"/>
      <c r="H22" s="3"/>
    </row>
    <row r="23" spans="1:9" ht="12" customHeight="1" x14ac:dyDescent="0.25">
      <c r="A23" s="3"/>
      <c r="B23" s="9"/>
      <c r="C23" s="19"/>
      <c r="D23" s="20"/>
      <c r="E23" s="20"/>
      <c r="F23" s="15"/>
      <c r="G23" s="21"/>
      <c r="H23" s="3"/>
    </row>
    <row r="24" spans="1:9" ht="21.95" customHeight="1" x14ac:dyDescent="0.25">
      <c r="A24" s="5"/>
      <c r="B24" s="9"/>
      <c r="C24" s="81" t="s">
        <v>22</v>
      </c>
      <c r="D24" s="81"/>
      <c r="E24" s="81"/>
      <c r="F24" s="81"/>
      <c r="G24" s="17"/>
      <c r="H24" s="5"/>
    </row>
    <row r="25" spans="1:9" ht="20.100000000000001" customHeight="1" x14ac:dyDescent="0.25">
      <c r="A25" s="3"/>
      <c r="B25" s="9"/>
      <c r="C25" s="16"/>
      <c r="D25" s="15"/>
      <c r="E25" s="15"/>
      <c r="F25" s="15"/>
      <c r="G25" s="21"/>
      <c r="H25" s="3"/>
    </row>
    <row r="26" spans="1:9" ht="21.95" customHeight="1" x14ac:dyDescent="0.25">
      <c r="A26" s="3"/>
      <c r="B26" s="9"/>
      <c r="C26" s="80" t="s">
        <v>24</v>
      </c>
      <c r="D26" s="80"/>
      <c r="E26" s="80"/>
      <c r="F26" s="80"/>
      <c r="G26" s="21"/>
      <c r="H26" s="3"/>
    </row>
    <row r="27" spans="1:9" ht="12" customHeight="1" x14ac:dyDescent="0.25">
      <c r="A27" s="3"/>
      <c r="B27" s="9"/>
      <c r="C27" s="19"/>
      <c r="D27" s="20"/>
      <c r="E27" s="20"/>
      <c r="F27" s="15"/>
      <c r="G27" s="21"/>
      <c r="H27" s="3"/>
    </row>
    <row r="28" spans="1:9" ht="21.95" customHeight="1" x14ac:dyDescent="0.25">
      <c r="A28" s="3"/>
      <c r="B28" s="9"/>
      <c r="C28" s="40" t="s">
        <v>25</v>
      </c>
      <c r="D28" s="12"/>
      <c r="E28" s="15"/>
      <c r="F28" s="16"/>
      <c r="G28" s="17"/>
      <c r="H28" s="3"/>
    </row>
    <row r="29" spans="1:9" ht="8.1" customHeight="1" x14ac:dyDescent="0.25">
      <c r="A29" s="3"/>
      <c r="B29" s="9"/>
      <c r="C29" s="41"/>
      <c r="D29" s="20"/>
      <c r="E29" s="20"/>
      <c r="F29" s="15"/>
      <c r="G29" s="21"/>
      <c r="H29" s="3"/>
    </row>
    <row r="30" spans="1:9" ht="21.95" customHeight="1" x14ac:dyDescent="0.25">
      <c r="A30" s="3"/>
      <c r="B30" s="9"/>
      <c r="C30" s="35" t="s">
        <v>35</v>
      </c>
      <c r="D30" s="26" t="s">
        <v>6</v>
      </c>
      <c r="E30" s="15"/>
      <c r="G30" s="43"/>
      <c r="H30" s="3"/>
      <c r="I30" s="64" t="str">
        <f>D30</f>
        <v>Select from list</v>
      </c>
    </row>
    <row r="31" spans="1:9" ht="8.1" customHeight="1" x14ac:dyDescent="0.25">
      <c r="A31" s="3"/>
      <c r="B31" s="9"/>
      <c r="C31" s="41"/>
      <c r="D31" s="20"/>
      <c r="E31" s="20"/>
      <c r="G31" s="21"/>
      <c r="H31" s="3"/>
      <c r="I31" s="65"/>
    </row>
    <row r="32" spans="1:9" ht="21.95" customHeight="1" x14ac:dyDescent="0.25">
      <c r="A32" s="5"/>
      <c r="B32" s="9"/>
      <c r="C32" s="35" t="s">
        <v>29</v>
      </c>
      <c r="D32" s="74" t="str">
        <f>IF(D30="Select from list","",IF(D30=20%,8%,2%))</f>
        <v/>
      </c>
      <c r="E32" s="15"/>
      <c r="G32" s="17"/>
      <c r="H32" s="5"/>
      <c r="I32" s="64" t="str">
        <f>D32</f>
        <v/>
      </c>
    </row>
    <row r="33" spans="1:12" ht="8.1" customHeight="1" x14ac:dyDescent="0.25">
      <c r="A33" s="3"/>
      <c r="B33" s="9"/>
      <c r="C33" s="41"/>
      <c r="D33" s="20"/>
      <c r="E33" s="20"/>
      <c r="F33" s="15"/>
      <c r="G33" s="21"/>
      <c r="H33" s="3"/>
    </row>
    <row r="34" spans="1:12" ht="21.95" customHeight="1" x14ac:dyDescent="0.25">
      <c r="A34" s="5"/>
      <c r="B34" s="9"/>
      <c r="C34" s="35" t="s">
        <v>43</v>
      </c>
      <c r="D34" s="62"/>
      <c r="E34" s="61"/>
      <c r="F34" s="16"/>
      <c r="G34" s="17"/>
      <c r="H34" s="5"/>
      <c r="I34" s="66"/>
    </row>
    <row r="35" spans="1:12" ht="8.1" customHeight="1" x14ac:dyDescent="0.25">
      <c r="A35" s="3"/>
      <c r="B35" s="9"/>
      <c r="C35" s="41"/>
      <c r="D35" s="20"/>
      <c r="E35" s="20"/>
      <c r="F35" s="15"/>
      <c r="G35" s="21"/>
      <c r="H35" s="3"/>
    </row>
    <row r="36" spans="1:12" ht="21.95" customHeight="1" x14ac:dyDescent="0.25">
      <c r="A36" s="5"/>
      <c r="B36" s="9"/>
      <c r="C36" s="35" t="s">
        <v>31</v>
      </c>
      <c r="D36" s="56" t="str">
        <f>IF(D34="","",MAX(L39,19%))</f>
        <v/>
      </c>
      <c r="E36" s="15"/>
      <c r="F36" s="16" t="s">
        <v>42</v>
      </c>
      <c r="G36" s="17"/>
      <c r="H36" s="5"/>
      <c r="I36" s="67">
        <v>50000</v>
      </c>
      <c r="J36" s="68">
        <v>0.19</v>
      </c>
      <c r="K36" s="67">
        <f>I36*J36</f>
        <v>9500</v>
      </c>
      <c r="L36" s="69"/>
    </row>
    <row r="37" spans="1:12" ht="8.1" customHeight="1" x14ac:dyDescent="0.25">
      <c r="A37" s="3"/>
      <c r="B37" s="9"/>
      <c r="C37" s="41"/>
      <c r="D37" s="20"/>
      <c r="E37" s="20"/>
      <c r="F37" s="15"/>
      <c r="G37" s="21"/>
      <c r="H37" s="3"/>
      <c r="I37" s="69"/>
      <c r="J37" s="69"/>
      <c r="K37" s="69"/>
      <c r="L37" s="69"/>
    </row>
    <row r="38" spans="1:12" ht="21.95" customHeight="1" x14ac:dyDescent="0.25">
      <c r="A38" s="3"/>
      <c r="B38" s="9"/>
      <c r="C38" s="35" t="s">
        <v>30</v>
      </c>
      <c r="D38" s="56" t="str">
        <f>IF(D30="Select from list","",13.8%)</f>
        <v/>
      </c>
      <c r="E38" s="15"/>
      <c r="F38" s="16"/>
      <c r="G38" s="43"/>
      <c r="H38" s="3"/>
      <c r="I38" s="67">
        <f>D34-I36</f>
        <v>-50000</v>
      </c>
      <c r="J38" s="70">
        <v>0.26500000000000001</v>
      </c>
      <c r="K38" s="67">
        <f>I38*J38</f>
        <v>-13250</v>
      </c>
      <c r="L38" s="69"/>
    </row>
    <row r="39" spans="1:12" ht="18" customHeight="1" x14ac:dyDescent="0.25">
      <c r="A39" s="3"/>
      <c r="B39" s="9"/>
      <c r="C39" s="14"/>
      <c r="D39" s="15"/>
      <c r="E39" s="15"/>
      <c r="F39" s="16"/>
      <c r="G39" s="17"/>
      <c r="H39" s="3"/>
      <c r="I39" s="69"/>
      <c r="J39" s="69"/>
      <c r="K39" s="67">
        <f>SUM(K36:K38)</f>
        <v>-3750</v>
      </c>
      <c r="L39" s="71" t="e">
        <f>MIN(K39/D34,25%)</f>
        <v>#DIV/0!</v>
      </c>
    </row>
    <row r="40" spans="1:12" ht="21.95" customHeight="1" x14ac:dyDescent="0.25">
      <c r="A40" s="3"/>
      <c r="B40" s="9"/>
      <c r="C40" s="18" t="s">
        <v>36</v>
      </c>
      <c r="D40" s="57" t="s">
        <v>26</v>
      </c>
      <c r="E40" s="82" t="s">
        <v>27</v>
      </c>
      <c r="F40" s="82"/>
      <c r="G40" s="17"/>
      <c r="H40" s="3"/>
    </row>
    <row r="41" spans="1:12" ht="21.95" customHeight="1" x14ac:dyDescent="0.25">
      <c r="A41" s="3"/>
      <c r="B41" s="9"/>
      <c r="C41" s="44" t="s">
        <v>25</v>
      </c>
      <c r="D41" s="27" t="str">
        <f>IF($D$28="","",$D$28)</f>
        <v/>
      </c>
      <c r="E41" s="83" t="str">
        <f t="shared" ref="E41" si="0">IF($D$28="","",$D$28)</f>
        <v/>
      </c>
      <c r="F41" s="84"/>
      <c r="G41" s="17"/>
      <c r="H41" s="3"/>
    </row>
    <row r="42" spans="1:12" ht="21.95" customHeight="1" x14ac:dyDescent="0.25">
      <c r="A42" s="3"/>
      <c r="B42" s="9"/>
      <c r="C42" s="44" t="s">
        <v>34</v>
      </c>
      <c r="D42" s="27" t="str">
        <f>IF(D30="Select from list","",I42-D41)</f>
        <v/>
      </c>
      <c r="E42" s="83" t="str">
        <f>IF($D$32="","",0)</f>
        <v/>
      </c>
      <c r="F42" s="84"/>
      <c r="G42" s="17"/>
      <c r="H42" s="3"/>
      <c r="I42" s="72" t="e">
        <f>D28/(1-(I30+I32))</f>
        <v>#VALUE!</v>
      </c>
    </row>
    <row r="43" spans="1:12" ht="21.95" customHeight="1" x14ac:dyDescent="0.25">
      <c r="A43" s="3"/>
      <c r="B43" s="9"/>
      <c r="C43" s="44" t="s">
        <v>32</v>
      </c>
      <c r="D43" s="27" t="str">
        <f>IF(D30="Select from list","",I42*D38)</f>
        <v/>
      </c>
      <c r="E43" s="83" t="str">
        <f>IF($D$38="","",0)</f>
        <v/>
      </c>
      <c r="F43" s="84"/>
      <c r="G43" s="17"/>
      <c r="H43" s="3"/>
    </row>
    <row r="44" spans="1:12" ht="21.95" customHeight="1" x14ac:dyDescent="0.25">
      <c r="A44" s="3"/>
      <c r="B44" s="9"/>
      <c r="C44" s="44" t="s">
        <v>33</v>
      </c>
      <c r="D44" s="58" t="str">
        <f>IF(D36="","",(I42+D43)*D36)</f>
        <v/>
      </c>
      <c r="E44" s="85" t="str">
        <f>IF(D36="","",E41*D36)</f>
        <v/>
      </c>
      <c r="F44" s="85"/>
      <c r="G44" s="17"/>
      <c r="H44" s="3"/>
    </row>
    <row r="45" spans="1:12" ht="21.95" customHeight="1" x14ac:dyDescent="0.25">
      <c r="A45" s="3"/>
      <c r="B45" s="9"/>
      <c r="C45" s="45" t="s">
        <v>38</v>
      </c>
      <c r="D45" s="46" t="str">
        <f>IF(D44="","",IF($D$30="Select from list","",SUM(D41:D43)-D44))</f>
        <v/>
      </c>
      <c r="E45" s="86" t="str">
        <f>IF(E44="","",IF(D28="","",SUM(E41:F43)-E44))</f>
        <v/>
      </c>
      <c r="F45" s="87"/>
      <c r="G45" s="17"/>
      <c r="H45" s="3"/>
    </row>
    <row r="46" spans="1:12" ht="18" customHeight="1" x14ac:dyDescent="0.25">
      <c r="A46" s="3"/>
      <c r="B46" s="9"/>
      <c r="C46" s="19"/>
      <c r="D46" s="20"/>
      <c r="E46" s="20"/>
      <c r="F46" s="15"/>
      <c r="G46" s="21"/>
      <c r="H46" s="3"/>
    </row>
    <row r="47" spans="1:12" ht="21.95" customHeight="1" x14ac:dyDescent="0.25">
      <c r="A47" s="3"/>
      <c r="B47" s="9"/>
      <c r="C47" s="38" t="s">
        <v>37</v>
      </c>
      <c r="D47" s="47" t="str">
        <f>IF(D45="","",D45-E45)</f>
        <v/>
      </c>
      <c r="E47" s="15"/>
      <c r="F47" s="48" t="str">
        <f>IF(D47="","",D47/D45)</f>
        <v/>
      </c>
      <c r="G47" s="17"/>
      <c r="H47" s="3"/>
    </row>
    <row r="48" spans="1:12" ht="12" customHeight="1" x14ac:dyDescent="0.25">
      <c r="A48" s="3"/>
      <c r="B48" s="9"/>
      <c r="C48" s="19"/>
      <c r="D48" s="20"/>
      <c r="E48" s="20"/>
      <c r="F48" s="15"/>
      <c r="G48" s="21"/>
      <c r="H48" s="3"/>
    </row>
    <row r="49" spans="1:35" ht="35.1" customHeight="1" x14ac:dyDescent="0.25">
      <c r="A49" s="5"/>
      <c r="B49" s="9"/>
      <c r="C49" s="81" t="s">
        <v>39</v>
      </c>
      <c r="D49" s="81"/>
      <c r="E49" s="81"/>
      <c r="F49" s="81"/>
      <c r="G49" s="17"/>
      <c r="H49" s="5"/>
    </row>
    <row r="50" spans="1:35" ht="15" customHeight="1" x14ac:dyDescent="0.25">
      <c r="A50" s="3"/>
      <c r="B50" s="9"/>
      <c r="C50" s="19"/>
      <c r="D50" s="20"/>
      <c r="E50" s="20"/>
      <c r="F50" s="15"/>
      <c r="G50" s="21"/>
      <c r="H50" s="3"/>
    </row>
    <row r="51" spans="1:35" s="49" customFormat="1" ht="54.95" customHeight="1" x14ac:dyDescent="0.25">
      <c r="A51" s="3"/>
      <c r="B51" s="9"/>
      <c r="C51" s="77" t="s">
        <v>45</v>
      </c>
      <c r="D51" s="78"/>
      <c r="E51" s="78"/>
      <c r="F51" s="79"/>
      <c r="G51" s="21"/>
      <c r="H51" s="3"/>
      <c r="I51" s="73"/>
      <c r="J51" s="73"/>
      <c r="K51" s="73"/>
      <c r="L51" s="73"/>
      <c r="M51" s="60"/>
      <c r="N51" s="60"/>
      <c r="O51" s="60"/>
      <c r="P51" s="60"/>
      <c r="Q51" s="60"/>
      <c r="R51" s="60"/>
      <c r="S51" s="60"/>
      <c r="T51" s="60"/>
      <c r="U51" s="60"/>
      <c r="V51" s="60"/>
      <c r="W51" s="60"/>
      <c r="X51" s="60"/>
      <c r="Y51" s="60"/>
      <c r="Z51" s="60"/>
      <c r="AA51" s="60"/>
      <c r="AB51" s="60"/>
      <c r="AC51" s="60"/>
      <c r="AD51" s="60"/>
      <c r="AE51" s="60"/>
      <c r="AF51" s="60"/>
      <c r="AG51" s="60"/>
      <c r="AH51" s="60"/>
      <c r="AI51" s="60"/>
    </row>
    <row r="52" spans="1:35" s="49" customFormat="1" ht="20.100000000000001" customHeight="1" thickBot="1" x14ac:dyDescent="0.3">
      <c r="A52" s="3"/>
      <c r="B52" s="11"/>
      <c r="C52" s="50"/>
      <c r="D52" s="51"/>
      <c r="E52" s="51"/>
      <c r="F52" s="52"/>
      <c r="G52" s="53"/>
      <c r="H52" s="3"/>
      <c r="I52" s="73"/>
      <c r="J52" s="73"/>
      <c r="K52" s="73"/>
      <c r="L52" s="73"/>
      <c r="M52" s="60"/>
      <c r="N52" s="60"/>
      <c r="O52" s="60"/>
      <c r="P52" s="60"/>
      <c r="Q52" s="60"/>
      <c r="R52" s="60"/>
      <c r="S52" s="60"/>
      <c r="T52" s="60"/>
      <c r="U52" s="60"/>
      <c r="V52" s="60"/>
      <c r="W52" s="60"/>
      <c r="X52" s="60"/>
      <c r="Y52" s="60"/>
      <c r="Z52" s="60"/>
      <c r="AA52" s="60"/>
      <c r="AB52" s="60"/>
      <c r="AC52" s="60"/>
      <c r="AD52" s="60"/>
      <c r="AE52" s="60"/>
      <c r="AF52" s="60"/>
      <c r="AG52" s="60"/>
      <c r="AH52" s="60"/>
      <c r="AI52" s="60"/>
    </row>
    <row r="53" spans="1:35" x14ac:dyDescent="0.25">
      <c r="I53" s="73"/>
    </row>
    <row r="54" spans="1:35" ht="50.1" customHeight="1" x14ac:dyDescent="0.25">
      <c r="B54" s="75" t="s">
        <v>41</v>
      </c>
      <c r="C54" s="75"/>
      <c r="D54" s="75"/>
      <c r="E54" s="75"/>
      <c r="F54" s="75"/>
      <c r="G54" s="75"/>
      <c r="I54" s="73"/>
    </row>
    <row r="55" spans="1:35" ht="5.0999999999999996" customHeight="1" x14ac:dyDescent="0.25">
      <c r="B55" s="54"/>
      <c r="I55" s="73"/>
    </row>
    <row r="56" spans="1:35" x14ac:dyDescent="0.25">
      <c r="B56" s="55" t="s">
        <v>44</v>
      </c>
      <c r="I56" s="73"/>
    </row>
  </sheetData>
  <sheetProtection password="EC08" sheet="1" selectLockedCells="1"/>
  <mergeCells count="13">
    <mergeCell ref="B54:G54"/>
    <mergeCell ref="C6:F6"/>
    <mergeCell ref="C51:F51"/>
    <mergeCell ref="C10:F10"/>
    <mergeCell ref="C26:F26"/>
    <mergeCell ref="C24:F24"/>
    <mergeCell ref="C49:F49"/>
    <mergeCell ref="E40:F40"/>
    <mergeCell ref="E42:F42"/>
    <mergeCell ref="E43:F43"/>
    <mergeCell ref="E41:F41"/>
    <mergeCell ref="E44:F44"/>
    <mergeCell ref="E45:F45"/>
  </mergeCells>
  <printOptions horizontalCentered="1"/>
  <pageMargins left="0.31496062992125984" right="0.31496062992125984" top="0.55118110236220474" bottom="0.55118110236220474" header="0.31496062992125984" footer="0.31496062992125984"/>
  <pageSetup paperSize="9" scale="78" orientation="portrait" r:id="rId1"/>
  <ignoredErrors>
    <ignoredError sqref="I42 L39" evalError="1"/>
  </ignoredErrors>
  <drawing r:id="rId2"/>
  <extLst>
    <ext xmlns:x14="http://schemas.microsoft.com/office/spreadsheetml/2009/9/main" uri="{CCE6A557-97BC-4b89-ADB6-D9C93CAAB3DF}">
      <x14:dataValidations xmlns:xm="http://schemas.microsoft.com/office/excel/2006/main" count="2">
        <x14:dataValidation type="list" error="Please select from list" prompt="Please select from list">
          <x14:formula1>
            <xm:f>Inputs!$A$2:$A$6</xm:f>
          </x14:formula1>
          <xm:sqref>D12</xm:sqref>
        </x14:dataValidation>
        <x14:dataValidation type="list" error="Please select from list" prompt="Please select from list">
          <x14:formula1>
            <xm:f>Inputs!$A$11:$A$13</xm:f>
          </x14:formula1>
          <xm:sqref>D30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14" sqref="A14"/>
    </sheetView>
  </sheetViews>
  <sheetFormatPr defaultColWidth="9.140625" defaultRowHeight="15" x14ac:dyDescent="0.25"/>
  <cols>
    <col min="1" max="1" width="22.7109375" style="31" bestFit="1" customWidth="1"/>
    <col min="2" max="2" width="20.7109375" style="31" customWidth="1"/>
    <col min="3" max="16384" width="9.140625" style="31"/>
  </cols>
  <sheetData>
    <row r="1" spans="1:2" x14ac:dyDescent="0.25">
      <c r="A1" s="30" t="s">
        <v>11</v>
      </c>
      <c r="B1" s="30" t="s">
        <v>10</v>
      </c>
    </row>
    <row r="2" spans="1:2" x14ac:dyDescent="0.25">
      <c r="A2" s="28" t="s">
        <v>12</v>
      </c>
      <c r="B2" s="28">
        <v>35</v>
      </c>
    </row>
    <row r="3" spans="1:2" x14ac:dyDescent="0.25">
      <c r="A3" s="28" t="s">
        <v>13</v>
      </c>
      <c r="B3" s="28">
        <v>30</v>
      </c>
    </row>
    <row r="4" spans="1:2" x14ac:dyDescent="0.25">
      <c r="A4" s="28" t="s">
        <v>7</v>
      </c>
      <c r="B4" s="28">
        <v>25</v>
      </c>
    </row>
    <row r="5" spans="1:2" x14ac:dyDescent="0.25">
      <c r="A5" s="28" t="s">
        <v>8</v>
      </c>
      <c r="B5" s="28">
        <v>20</v>
      </c>
    </row>
    <row r="6" spans="1:2" x14ac:dyDescent="0.25">
      <c r="A6" s="28" t="s">
        <v>9</v>
      </c>
      <c r="B6" s="28">
        <v>15</v>
      </c>
    </row>
    <row r="10" spans="1:2" x14ac:dyDescent="0.25">
      <c r="A10" s="30" t="s">
        <v>28</v>
      </c>
    </row>
    <row r="11" spans="1:2" x14ac:dyDescent="0.25">
      <c r="A11" s="29">
        <v>0.2</v>
      </c>
    </row>
    <row r="12" spans="1:2" x14ac:dyDescent="0.25">
      <c r="A12" s="29">
        <v>0.4</v>
      </c>
    </row>
    <row r="13" spans="1:2" x14ac:dyDescent="0.25">
      <c r="A13" s="29">
        <v>0.45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Relevant Life Calculator</vt:lpstr>
      <vt:lpstr>Inputs</vt:lpstr>
      <vt:lpstr>'Relevant Life Calculator'!Print_Area</vt:lpstr>
    </vt:vector>
  </TitlesOfParts>
  <Company>Ageas Protect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Roberts</dc:creator>
  <cp:lastModifiedBy>Andy Roberts</cp:lastModifiedBy>
  <cp:lastPrinted>2020-07-24T13:40:55Z</cp:lastPrinted>
  <dcterms:created xsi:type="dcterms:W3CDTF">2017-06-05T07:01:16Z</dcterms:created>
  <dcterms:modified xsi:type="dcterms:W3CDTF">2024-04-06T07:32:07Z</dcterms:modified>
</cp:coreProperties>
</file>