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evangm\Downloads\"/>
    </mc:Choice>
  </mc:AlternateContent>
  <workbookProtection workbookAlgorithmName="SHA-512" workbookHashValue="muZ2DYr2LY/QzuCwE/m30eRBWPMYCr1zErcPmR6w/QiF+32fTz8O9svbPc073avN6rU93v2a1+i3S84DsL53ww==" workbookSaltValue="XmINnwt9iVStCXfcs8ZiWg==" workbookSpinCount="100000" lockStructure="1"/>
  <bookViews>
    <workbookView xWindow="480" yWindow="120" windowWidth="23000" windowHeight="14370"/>
  </bookViews>
  <sheets>
    <sheet name="Care Cover Calculator" sheetId="5" r:id="rId1"/>
    <sheet name="Care Costs" sheetId="6" state="hidden" r:id="rId2"/>
  </sheets>
  <definedNames>
    <definedName name="_xlnm.Print_Area" localSheetId="0">'Care Cover Calculator'!$B$2:$G$39</definedName>
  </definedNames>
  <calcPr calcId="162913"/>
</workbook>
</file>

<file path=xl/calcChain.xml><?xml version="1.0" encoding="utf-8"?>
<calcChain xmlns="http://schemas.openxmlformats.org/spreadsheetml/2006/main">
  <c r="C3" i="6" l="1"/>
  <c r="C4" i="6"/>
  <c r="C5" i="6"/>
  <c r="C6" i="6"/>
  <c r="C7" i="6"/>
  <c r="C8" i="6"/>
  <c r="C9" i="6"/>
  <c r="C10" i="6"/>
  <c r="C11" i="6"/>
  <c r="C12" i="6"/>
  <c r="C13" i="6"/>
  <c r="C2" i="6"/>
  <c r="B3" i="6"/>
  <c r="B4" i="6"/>
  <c r="B5" i="6"/>
  <c r="B6" i="6"/>
  <c r="B7" i="6"/>
  <c r="B8" i="6"/>
  <c r="B9" i="6"/>
  <c r="B10" i="6"/>
  <c r="B11" i="6"/>
  <c r="B12" i="6"/>
  <c r="B13" i="6"/>
  <c r="B2" i="6"/>
  <c r="D14" i="5"/>
  <c r="M4" i="6"/>
  <c r="M5" i="6"/>
  <c r="M6" i="6"/>
  <c r="N6" i="6" s="1"/>
  <c r="M7" i="6"/>
  <c r="N7" i="6" s="1"/>
  <c r="M8" i="6"/>
  <c r="N8" i="6" s="1"/>
  <c r="M9" i="6"/>
  <c r="N9" i="6" s="1"/>
  <c r="M10" i="6"/>
  <c r="N10" i="6" s="1"/>
  <c r="M11" i="6"/>
  <c r="N11" i="6" s="1"/>
  <c r="M12" i="6"/>
  <c r="N12" i="6" s="1"/>
  <c r="M13" i="6"/>
  <c r="M14" i="6"/>
  <c r="N14" i="6" s="1"/>
  <c r="M15" i="6"/>
  <c r="N15" i="6" s="1"/>
  <c r="N4" i="6"/>
  <c r="N5" i="6"/>
  <c r="N13" i="6"/>
  <c r="M3" i="6"/>
  <c r="N3" i="6" s="1"/>
  <c r="I3" i="6"/>
  <c r="J3" i="6" s="1"/>
  <c r="I4" i="6"/>
  <c r="J4" i="6" s="1"/>
  <c r="I5" i="6"/>
  <c r="J5" i="6" s="1"/>
  <c r="I6" i="6"/>
  <c r="I7" i="6"/>
  <c r="J7" i="6" s="1"/>
  <c r="I8" i="6"/>
  <c r="J8" i="6" s="1"/>
  <c r="I9" i="6"/>
  <c r="J9" i="6" s="1"/>
  <c r="I10" i="6"/>
  <c r="I11" i="6"/>
  <c r="I12" i="6"/>
  <c r="J12" i="6" s="1"/>
  <c r="I13" i="6"/>
  <c r="J13" i="6" s="1"/>
  <c r="I14" i="6"/>
  <c r="I15" i="6"/>
  <c r="J15" i="6" s="1"/>
  <c r="J6" i="6"/>
  <c r="J10" i="6"/>
  <c r="J11" i="6"/>
  <c r="J14" i="6"/>
  <c r="D26" i="5" l="1"/>
  <c r="E26" i="5" s="1"/>
  <c r="D25" i="5"/>
  <c r="E25" i="5" s="1"/>
  <c r="D16" i="5" l="1"/>
</calcChain>
</file>

<file path=xl/sharedStrings.xml><?xml version="1.0" encoding="utf-8"?>
<sst xmlns="http://schemas.openxmlformats.org/spreadsheetml/2006/main" count="69" uniqueCount="51">
  <si>
    <t>per year</t>
  </si>
  <si>
    <t>The results from this calculator are for illustrative purposes only and do not constitute advice. No liability is accepted for any loss, damages or expenses suffered through use of this calculator.</t>
  </si>
  <si>
    <t>For Intermediaries only</t>
  </si>
  <si>
    <t>Care Cover Calculator</t>
  </si>
  <si>
    <t>This tool can be used to calculate how much Care Cover with Whole of Life a client will need to make an adequate provision for the cost of their later life care.</t>
  </si>
  <si>
    <t>Where does the client live?</t>
  </si>
  <si>
    <t>Region</t>
  </si>
  <si>
    <t>Residential Care</t>
  </si>
  <si>
    <t>Nursing Care</t>
  </si>
  <si>
    <t>East Midlands</t>
  </si>
  <si>
    <t>East of England</t>
  </si>
  <si>
    <t>London</t>
  </si>
  <si>
    <t>North East</t>
  </si>
  <si>
    <t>North West</t>
  </si>
  <si>
    <t>Northern Ireland</t>
  </si>
  <si>
    <t>Scotland</t>
  </si>
  <si>
    <t>South East</t>
  </si>
  <si>
    <t>South West</t>
  </si>
  <si>
    <t>Wales</t>
  </si>
  <si>
    <t>West Midlands</t>
  </si>
  <si>
    <t>Residential care with nursing</t>
  </si>
  <si>
    <t>Yorkshire &amp; Humber</t>
  </si>
  <si>
    <t>Required Care Cover with Whole of Life</t>
  </si>
  <si>
    <t>No. months to provide for</t>
  </si>
  <si>
    <t>Average costs of care</t>
  </si>
  <si>
    <t>Residential care</t>
  </si>
  <si>
    <r>
      <t xml:space="preserve">Please complete all </t>
    </r>
    <r>
      <rPr>
        <b/>
        <sz val="11"/>
        <color rgb="FFFF0000"/>
        <rFont val="Calibri"/>
        <family val="2"/>
        <scheme val="minor"/>
      </rPr>
      <t>red</t>
    </r>
    <r>
      <rPr>
        <b/>
        <sz val="11"/>
        <rFont val="Calibri"/>
        <family val="2"/>
        <scheme val="minor"/>
      </rPr>
      <t xml:space="preserve"> fields </t>
    </r>
    <r>
      <rPr>
        <sz val="11"/>
        <rFont val="Calibri"/>
        <family val="2"/>
        <scheme val="minor"/>
      </rPr>
      <t>(press tab to move between the fields)</t>
    </r>
  </si>
  <si>
    <t>Further information</t>
  </si>
  <si>
    <r>
      <t>Sources</t>
    </r>
    <r>
      <rPr>
        <u/>
        <sz val="10"/>
        <color rgb="FF0000FF"/>
        <rFont val="Calibri"/>
        <family val="2"/>
        <scheme val="minor"/>
      </rPr>
      <t/>
    </r>
  </si>
  <si>
    <r>
      <t xml:space="preserve">Cost of care with nursing </t>
    </r>
    <r>
      <rPr>
        <vertAlign val="superscript"/>
        <sz val="13"/>
        <color theme="1"/>
        <rFont val="Calibri"/>
        <family val="2"/>
        <scheme val="minor"/>
      </rPr>
      <t>1</t>
    </r>
  </si>
  <si>
    <r>
      <t xml:space="preserve">Cost of residential care </t>
    </r>
    <r>
      <rPr>
        <vertAlign val="superscript"/>
        <sz val="13"/>
        <color theme="1"/>
        <rFont val="Calibri"/>
        <family val="2"/>
        <scheme val="minor"/>
      </rPr>
      <t>1</t>
    </r>
  </si>
  <si>
    <t>Care Cover with Whole of Life - Key Facts</t>
  </si>
  <si>
    <t>Care Cover - Adviser Guide</t>
  </si>
  <si>
    <t>Select from list</t>
  </si>
  <si>
    <t>Type of care to provide for</t>
  </si>
  <si>
    <r>
      <t xml:space="preserve">Care benefit </t>
    </r>
    <r>
      <rPr>
        <b/>
        <sz val="12"/>
        <color rgb="FFFF0000"/>
        <rFont val="Calibri"/>
        <family val="2"/>
        <scheme val="minor"/>
      </rPr>
      <t>*</t>
    </r>
  </si>
  <si>
    <r>
      <t xml:space="preserve">Death/TI benefit </t>
    </r>
    <r>
      <rPr>
        <b/>
        <sz val="12"/>
        <color rgb="FFFF0000"/>
        <rFont val="Calibri"/>
        <family val="2"/>
        <scheme val="minor"/>
      </rPr>
      <t>*</t>
    </r>
  </si>
  <si>
    <r>
      <t xml:space="preserve">* </t>
    </r>
    <r>
      <rPr>
        <sz val="11"/>
        <rFont val="Calibri"/>
        <family val="2"/>
        <scheme val="minor"/>
      </rPr>
      <t>Upon a valid claim for care the policy will pay the 'Care benefit'; otherwise it will pay the 'Death/TI benefit' upon death or prior terminal illness. The maximum Care benefit is £300,000.</t>
    </r>
  </si>
  <si>
    <t>AIG Life Limited. Telephone 0345 600 6820. If calling from outside the UK, please call +44 1737 441 820. Registered in England and Wales. Number 6367921. Registered address: The AIG Building, 58 Fenchurch Street, London EC3M 4AB. AIG Life Limited is authorised by the Prudential Regulation Authority and regulated by the Financial Conduct Authority and the Prudential Regulation Authority. The registration number is 473752.</t>
  </si>
  <si>
    <t>Nursing care</t>
  </si>
  <si>
    <t>Frail older</t>
  </si>
  <si>
    <t>Dementia</t>
  </si>
  <si>
    <t>UK</t>
  </si>
  <si>
    <t>Yearly</t>
  </si>
  <si>
    <t>Weekly</t>
  </si>
  <si>
    <r>
      <rPr>
        <vertAlign val="superscript"/>
        <sz val="11"/>
        <rFont val="Calibri"/>
        <family val="2"/>
        <scheme val="minor"/>
      </rPr>
      <t>1</t>
    </r>
    <r>
      <rPr>
        <sz val="11"/>
        <rFont val="Calibri"/>
        <family val="2"/>
        <scheme val="minor"/>
      </rPr>
      <t xml:space="preserve"> </t>
    </r>
    <r>
      <rPr>
        <u/>
        <sz val="11"/>
        <color theme="10"/>
        <rFont val="Calibri"/>
        <family val="2"/>
        <scheme val="minor"/>
      </rPr>
      <t>Payingforcare.org - How much does care cost</t>
    </r>
    <r>
      <rPr>
        <sz val="11"/>
        <rFont val="Calibri"/>
        <family val="2"/>
        <scheme val="minor"/>
      </rPr>
      <t xml:space="preserve"> (July 2022)</t>
    </r>
  </si>
  <si>
    <t>Care home fees 2021/2022</t>
  </si>
  <si>
    <r>
      <rPr>
        <vertAlign val="superscript"/>
        <sz val="11"/>
        <rFont val="Calibri"/>
        <family val="2"/>
        <scheme val="minor"/>
      </rPr>
      <t>2</t>
    </r>
    <r>
      <rPr>
        <sz val="11"/>
        <rFont val="Calibri"/>
        <family val="2"/>
        <scheme val="minor"/>
      </rPr>
      <t xml:space="preserve"> </t>
    </r>
    <r>
      <rPr>
        <u/>
        <sz val="11"/>
        <color theme="10"/>
        <rFont val="Calibri"/>
        <family val="2"/>
        <scheme val="minor"/>
      </rPr>
      <t>British Geriatrics Society - End of Life Care in Frailty: Care homes</t>
    </r>
    <r>
      <rPr>
        <sz val="11"/>
        <rFont val="Calibri"/>
        <family val="2"/>
        <scheme val="minor"/>
      </rPr>
      <t xml:space="preserve"> (May 2020)</t>
    </r>
  </si>
  <si>
    <r>
      <rPr>
        <b/>
        <sz val="10.5"/>
        <rFont val="Calibri"/>
        <family val="2"/>
        <scheme val="minor"/>
      </rPr>
      <t>N.B.</t>
    </r>
    <r>
      <rPr>
        <sz val="10.5"/>
        <rFont val="Calibri"/>
        <family val="2"/>
        <scheme val="minor"/>
      </rPr>
      <t xml:space="preserve"> </t>
    </r>
    <r>
      <rPr>
        <sz val="10.5"/>
        <color theme="1"/>
        <rFont val="Calibri"/>
        <family val="2"/>
        <scheme val="minor"/>
      </rPr>
      <t xml:space="preserve">average life expectancy is 24 months for residential care and 12 months for care with nursing </t>
    </r>
    <r>
      <rPr>
        <vertAlign val="superscript"/>
        <sz val="10.5"/>
        <color theme="1"/>
        <rFont val="Calibri"/>
        <family val="2"/>
        <scheme val="minor"/>
      </rPr>
      <t>2</t>
    </r>
  </si>
  <si>
    <t>EDCO 3953-1123</t>
  </si>
  <si>
    <t>(e.g.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</si>
</sst>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quot;£&quot;#,##0"/>
  </numFmts>
  <fonts count="30" x14ac:knownFonts="1">
    <font>
      <sz val="11"/>
      <color theme="1"/>
      <name val="Calibri"/>
      <family val="2"/>
      <scheme val="minor"/>
    </font>
    <font>
      <b/>
      <sz val="11"/>
      <color theme="0" tint="-0.499984740745262"/>
      <name val="Calibri"/>
      <family val="2"/>
      <scheme val="minor"/>
    </font>
    <font>
      <sz val="18"/>
      <color rgb="FF0070C0"/>
      <name val="Calibri"/>
      <family val="2"/>
      <scheme val="minor"/>
    </font>
    <font>
      <sz val="13"/>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0"/>
      <name val="Calibri"/>
      <family val="2"/>
      <scheme val="minor"/>
    </font>
    <font>
      <b/>
      <sz val="22"/>
      <color rgb="FF002060"/>
      <name val="Calibri"/>
      <family val="2"/>
      <scheme val="minor"/>
    </font>
    <font>
      <sz val="14"/>
      <color theme="0"/>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sz val="11"/>
      <color theme="1"/>
      <name val="Calibri"/>
      <family val="2"/>
      <scheme val="minor"/>
    </font>
    <font>
      <sz val="12"/>
      <color theme="1"/>
      <name val="Calibri"/>
      <family val="2"/>
      <scheme val="minor"/>
    </font>
    <font>
      <u/>
      <sz val="10"/>
      <color rgb="FF0000FF"/>
      <name val="Calibri"/>
      <family val="2"/>
      <scheme val="minor"/>
    </font>
    <font>
      <sz val="12"/>
      <name val="Calibri"/>
      <family val="2"/>
      <scheme val="minor"/>
    </font>
    <font>
      <b/>
      <sz val="12"/>
      <name val="Calibri"/>
      <family val="2"/>
      <scheme val="minor"/>
    </font>
    <font>
      <b/>
      <sz val="12"/>
      <color rgb="FFFF0000"/>
      <name val="Calibri"/>
      <family val="2"/>
      <scheme val="minor"/>
    </font>
    <font>
      <vertAlign val="superscript"/>
      <sz val="11"/>
      <name val="Calibri"/>
      <family val="2"/>
      <scheme val="minor"/>
    </font>
    <font>
      <vertAlign val="superscript"/>
      <sz val="13"/>
      <color theme="1"/>
      <name val="Calibri"/>
      <family val="2"/>
      <scheme val="minor"/>
    </font>
    <font>
      <sz val="11"/>
      <color rgb="FF212529"/>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b/>
      <sz val="11"/>
      <color theme="0"/>
      <name val="Calibri"/>
      <family val="2"/>
      <scheme val="minor"/>
    </font>
    <font>
      <sz val="10.5"/>
      <color theme="1"/>
      <name val="Calibri"/>
      <family val="2"/>
      <scheme val="minor"/>
    </font>
    <font>
      <b/>
      <sz val="10.5"/>
      <name val="Calibri"/>
      <family val="2"/>
      <scheme val="minor"/>
    </font>
    <font>
      <sz val="10.5"/>
      <name val="Calibri"/>
      <family val="2"/>
      <scheme val="minor"/>
    </font>
    <font>
      <vertAlign val="superscript"/>
      <sz val="10.5"/>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9" tint="0.79998168889431442"/>
        <bgColor indexed="64"/>
      </patternFill>
    </fill>
    <fill>
      <patternFill patternType="solid">
        <fgColor rgb="FFC7DBF4"/>
        <bgColor indexed="64"/>
      </patternFill>
    </fill>
    <fill>
      <patternFill patternType="solid">
        <fgColor rgb="FF0070C0"/>
        <bgColor indexed="64"/>
      </patternFill>
    </fill>
  </fills>
  <borders count="17">
    <border>
      <left/>
      <right/>
      <top/>
      <bottom/>
      <diagonal/>
    </border>
    <border>
      <left style="thin">
        <color rgb="FFFF0000"/>
      </left>
      <right style="thin">
        <color rgb="FFFF0000"/>
      </right>
      <top style="thin">
        <color rgb="FFFF0000"/>
      </top>
      <bottom style="thin">
        <color rgb="FFFF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0" fillId="0" borderId="0" applyNumberFormat="0" applyFill="0" applyBorder="0" applyAlignment="0" applyProtection="0"/>
    <xf numFmtId="9" fontId="13" fillId="0" borderId="0" applyFont="0" applyFill="0" applyBorder="0" applyAlignment="0" applyProtection="0"/>
  </cellStyleXfs>
  <cellXfs count="79">
    <xf numFmtId="0" fontId="0" fillId="0" borderId="0" xfId="0"/>
    <xf numFmtId="0" fontId="0" fillId="2" borderId="0" xfId="0" applyFill="1" applyAlignment="1" applyProtection="1">
      <alignment vertical="center"/>
    </xf>
    <xf numFmtId="0" fontId="6" fillId="2" borderId="0" xfId="0" applyFont="1" applyFill="1" applyBorder="1" applyAlignment="1" applyProtection="1">
      <alignment vertical="center"/>
    </xf>
    <xf numFmtId="0" fontId="0" fillId="2" borderId="0" xfId="0" applyFill="1" applyBorder="1" applyAlignment="1" applyProtection="1">
      <alignment vertical="center"/>
    </xf>
    <xf numFmtId="0" fontId="4" fillId="2" borderId="0" xfId="0" applyFont="1" applyFill="1" applyBorder="1" applyAlignment="1" applyProtection="1">
      <alignment vertical="center" wrapText="1"/>
    </xf>
    <xf numFmtId="0" fontId="5" fillId="2" borderId="0" xfId="0" applyFont="1" applyFill="1" applyBorder="1" applyAlignment="1" applyProtection="1">
      <alignment vertical="center"/>
    </xf>
    <xf numFmtId="0" fontId="0" fillId="2" borderId="2" xfId="0" applyFill="1" applyBorder="1" applyAlignment="1" applyProtection="1">
      <alignment vertical="center"/>
    </xf>
    <xf numFmtId="0" fontId="0" fillId="2" borderId="8" xfId="0" applyFill="1" applyBorder="1" applyAlignment="1" applyProtection="1">
      <alignment vertical="center"/>
    </xf>
    <xf numFmtId="0" fontId="0" fillId="2" borderId="9" xfId="0" applyFill="1" applyBorder="1" applyAlignment="1" applyProtection="1">
      <alignment vertical="center"/>
    </xf>
    <xf numFmtId="0" fontId="0" fillId="2" borderId="3" xfId="0" applyFill="1" applyBorder="1" applyAlignment="1" applyProtection="1">
      <alignment vertical="center"/>
    </xf>
    <xf numFmtId="0" fontId="0" fillId="2" borderId="10" xfId="0" applyFill="1" applyBorder="1" applyAlignment="1" applyProtection="1">
      <alignment vertical="center"/>
    </xf>
    <xf numFmtId="0" fontId="0" fillId="2" borderId="4" xfId="0" applyFill="1" applyBorder="1" applyAlignment="1" applyProtection="1">
      <alignment vertical="center"/>
    </xf>
    <xf numFmtId="3" fontId="3" fillId="2" borderId="1"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left" vertical="center" indent="1"/>
    </xf>
    <xf numFmtId="0" fontId="14" fillId="2" borderId="13" xfId="0" applyFont="1" applyFill="1" applyBorder="1" applyAlignment="1" applyProtection="1">
      <alignment horizontal="left" vertical="center" indent="1"/>
    </xf>
    <xf numFmtId="0" fontId="17" fillId="5" borderId="13" xfId="0" applyFont="1" applyFill="1" applyBorder="1" applyAlignment="1" applyProtection="1">
      <alignment horizontal="left" vertical="center" indent="1"/>
    </xf>
    <xf numFmtId="0" fontId="17" fillId="5" borderId="13" xfId="0" applyFont="1" applyFill="1" applyBorder="1" applyAlignment="1" applyProtection="1">
      <alignment horizontal="center" vertical="center"/>
    </xf>
    <xf numFmtId="0" fontId="10" fillId="2" borderId="0" xfId="1" applyFill="1" applyBorder="1" applyAlignment="1" applyProtection="1">
      <alignment horizontal="left" vertical="center" indent="1"/>
      <protection locked="0"/>
    </xf>
    <xf numFmtId="6" fontId="21" fillId="0" borderId="0" xfId="0" applyNumberFormat="1" applyFont="1" applyFill="1" applyBorder="1" applyAlignment="1">
      <alignment horizontal="center" vertical="center"/>
    </xf>
    <xf numFmtId="0" fontId="2" fillId="2" borderId="0" xfId="0" applyFont="1" applyFill="1" applyBorder="1" applyAlignment="1" applyProtection="1">
      <alignment vertical="center"/>
    </xf>
    <xf numFmtId="0" fontId="0" fillId="2" borderId="0" xfId="0"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8" fillId="2" borderId="0" xfId="0" applyFont="1" applyFill="1" applyBorder="1" applyAlignment="1" applyProtection="1">
      <alignment vertical="center"/>
    </xf>
    <xf numFmtId="0" fontId="0" fillId="2" borderId="10" xfId="0" applyFill="1" applyBorder="1" applyAlignment="1" applyProtection="1">
      <alignment horizontal="center" vertical="center"/>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wrapText="1"/>
    </xf>
    <xf numFmtId="0" fontId="1" fillId="2" borderId="10" xfId="0" applyFont="1" applyFill="1" applyBorder="1" applyAlignment="1" applyProtection="1">
      <alignment vertical="center"/>
    </xf>
    <xf numFmtId="0" fontId="2" fillId="2" borderId="0" xfId="0" applyFont="1" applyFill="1" applyBorder="1" applyAlignment="1" applyProtection="1">
      <alignment horizontal="left" vertical="center" indent="1"/>
    </xf>
    <xf numFmtId="164" fontId="3" fillId="2" borderId="13" xfId="0" applyNumberFormat="1" applyFont="1" applyFill="1" applyBorder="1" applyAlignment="1" applyProtection="1">
      <alignment horizontal="center" vertical="center"/>
    </xf>
    <xf numFmtId="0" fontId="0" fillId="2" borderId="0" xfId="0" applyFont="1" applyFill="1" applyBorder="1" applyAlignment="1" applyProtection="1">
      <alignment horizontal="left" vertical="center" indent="1"/>
    </xf>
    <xf numFmtId="164" fontId="16" fillId="2" borderId="13" xfId="2" applyNumberFormat="1" applyFont="1" applyFill="1" applyBorder="1" applyAlignment="1" applyProtection="1">
      <alignment horizontal="center" vertical="center"/>
    </xf>
    <xf numFmtId="164" fontId="16" fillId="2" borderId="13" xfId="2" applyNumberFormat="1" applyFont="1" applyFill="1" applyBorder="1" applyAlignment="1" applyProtection="1">
      <alignment horizontal="center" vertical="center"/>
    </xf>
    <xf numFmtId="0" fontId="0" fillId="2" borderId="0" xfId="0" applyFill="1" applyBorder="1" applyAlignment="1" applyProtection="1">
      <alignment horizontal="left" vertical="center" indent="1"/>
    </xf>
    <xf numFmtId="0" fontId="6" fillId="2" borderId="0" xfId="0" applyFont="1" applyFill="1" applyBorder="1" applyAlignment="1" applyProtection="1">
      <alignment horizontal="left" vertical="center" indent="1"/>
    </xf>
    <xf numFmtId="0" fontId="0" fillId="2" borderId="0" xfId="0" applyFill="1" applyAlignment="1" applyProtection="1">
      <alignment horizontal="center" vertical="center"/>
    </xf>
    <xf numFmtId="0" fontId="0" fillId="2" borderId="11" xfId="0" applyFill="1" applyBorder="1" applyAlignment="1" applyProtection="1">
      <alignment vertical="center"/>
    </xf>
    <xf numFmtId="0" fontId="0" fillId="2" borderId="11" xfId="0"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0" fillId="2" borderId="12" xfId="0" applyFill="1" applyBorder="1" applyAlignment="1" applyProtection="1">
      <alignment horizontal="center" vertical="center"/>
    </xf>
    <xf numFmtId="0" fontId="3" fillId="2" borderId="0" xfId="0" applyFont="1" applyFill="1" applyAlignment="1" applyProtection="1">
      <alignment horizontal="center" vertical="center"/>
    </xf>
    <xf numFmtId="0" fontId="3" fillId="2" borderId="1" xfId="0" applyFont="1" applyFill="1" applyBorder="1" applyAlignment="1" applyProtection="1">
      <alignment horizontal="center" vertical="center"/>
      <protection locked="0"/>
    </xf>
    <xf numFmtId="0" fontId="0" fillId="2" borderId="0" xfId="0" applyFill="1" applyAlignment="1">
      <alignment vertical="center"/>
    </xf>
    <xf numFmtId="0" fontId="0" fillId="2" borderId="0" xfId="0" applyFill="1" applyAlignment="1">
      <alignment horizontal="center" vertical="center"/>
    </xf>
    <xf numFmtId="0" fontId="3" fillId="2" borderId="0" xfId="0" applyFont="1" applyFill="1" applyAlignment="1">
      <alignment horizontal="center" vertical="center"/>
    </xf>
    <xf numFmtId="0" fontId="23" fillId="2" borderId="0" xfId="0" applyFont="1" applyFill="1" applyAlignment="1" applyProtection="1">
      <alignment vertical="center"/>
    </xf>
    <xf numFmtId="0" fontId="24" fillId="2" borderId="0" xfId="0" applyFont="1" applyFill="1" applyAlignment="1" applyProtection="1">
      <alignment vertical="center"/>
    </xf>
    <xf numFmtId="0" fontId="0" fillId="0" borderId="15" xfId="0" applyBorder="1"/>
    <xf numFmtId="0" fontId="0" fillId="0" borderId="16" xfId="0" applyBorder="1"/>
    <xf numFmtId="6" fontId="0" fillId="0" borderId="3" xfId="0" applyNumberFormat="1" applyBorder="1" applyAlignment="1">
      <alignment horizontal="center"/>
    </xf>
    <xf numFmtId="6" fontId="0" fillId="0" borderId="0" xfId="0" applyNumberFormat="1" applyBorder="1" applyAlignment="1">
      <alignment horizontal="center"/>
    </xf>
    <xf numFmtId="6" fontId="0" fillId="0" borderId="10" xfId="0" applyNumberFormat="1" applyBorder="1" applyAlignment="1">
      <alignment horizontal="center"/>
    </xf>
    <xf numFmtId="6" fontId="0" fillId="0" borderId="4" xfId="0" applyNumberFormat="1" applyBorder="1" applyAlignment="1">
      <alignment horizontal="center"/>
    </xf>
    <xf numFmtId="6" fontId="0" fillId="0" borderId="11" xfId="0" applyNumberFormat="1" applyBorder="1" applyAlignment="1">
      <alignment horizontal="center"/>
    </xf>
    <xf numFmtId="6" fontId="0" fillId="0" borderId="12" xfId="0" applyNumberFormat="1" applyBorder="1" applyAlignment="1">
      <alignment horizontal="center"/>
    </xf>
    <xf numFmtId="0" fontId="25" fillId="6" borderId="4" xfId="0" applyFont="1" applyFill="1" applyBorder="1" applyAlignment="1">
      <alignment horizontal="center"/>
    </xf>
    <xf numFmtId="0" fontId="25" fillId="6" borderId="11" xfId="0" applyFont="1" applyFill="1" applyBorder="1" applyAlignment="1">
      <alignment horizontal="center"/>
    </xf>
    <xf numFmtId="0" fontId="25" fillId="6" borderId="12" xfId="0" applyFont="1" applyFill="1" applyBorder="1" applyAlignment="1">
      <alignment horizontal="center"/>
    </xf>
    <xf numFmtId="0" fontId="26" fillId="2" borderId="0" xfId="0" applyFont="1" applyFill="1" applyBorder="1" applyAlignment="1" applyProtection="1">
      <alignment horizontal="left" vertical="center" indent="1"/>
    </xf>
    <xf numFmtId="0" fontId="22" fillId="2" borderId="0" xfId="0" applyFont="1" applyFill="1" applyAlignment="1" applyProtection="1">
      <alignment horizontal="left" vertical="center" wrapText="1"/>
    </xf>
    <xf numFmtId="0" fontId="10" fillId="2" borderId="0" xfId="1" applyFill="1" applyBorder="1" applyAlignment="1" applyProtection="1">
      <alignment horizontal="left" vertical="center" wrapText="1" indent="1"/>
      <protection locked="0"/>
    </xf>
    <xf numFmtId="0" fontId="12" fillId="2" borderId="0" xfId="0" applyFont="1" applyFill="1" applyBorder="1" applyAlignment="1" applyProtection="1">
      <alignment horizontal="left" vertical="center" wrapText="1"/>
    </xf>
    <xf numFmtId="0" fontId="7" fillId="4" borderId="5" xfId="0" applyFont="1" applyFill="1" applyBorder="1" applyAlignment="1" applyProtection="1">
      <alignment horizontal="left" vertical="center" wrapText="1" indent="1"/>
    </xf>
    <xf numFmtId="0" fontId="7" fillId="4" borderId="6" xfId="0" applyFont="1" applyFill="1" applyBorder="1" applyAlignment="1" applyProtection="1">
      <alignment horizontal="left" vertical="center" wrapText="1" indent="1"/>
    </xf>
    <xf numFmtId="0" fontId="7" fillId="4" borderId="7" xfId="0" applyFont="1" applyFill="1" applyBorder="1" applyAlignment="1" applyProtection="1">
      <alignment horizontal="left" vertical="center" wrapText="1" indent="1"/>
    </xf>
    <xf numFmtId="0" fontId="9" fillId="3" borderId="0" xfId="0" applyFont="1" applyFill="1" applyBorder="1" applyAlignment="1" applyProtection="1">
      <alignment horizontal="left" vertical="center" indent="1"/>
    </xf>
    <xf numFmtId="0" fontId="17" fillId="5" borderId="13" xfId="0" applyFont="1" applyFill="1" applyBorder="1" applyAlignment="1" applyProtection="1">
      <alignment horizontal="center" vertical="center"/>
    </xf>
    <xf numFmtId="164" fontId="16" fillId="2" borderId="13" xfId="2" applyNumberFormat="1" applyFont="1" applyFill="1" applyBorder="1" applyAlignment="1" applyProtection="1">
      <alignment horizontal="center" vertical="center"/>
    </xf>
    <xf numFmtId="0" fontId="5" fillId="2" borderId="0" xfId="0" applyFont="1" applyFill="1" applyBorder="1" applyAlignment="1" applyProtection="1">
      <alignment horizontal="left" vertical="center" wrapText="1"/>
    </xf>
    <xf numFmtId="0" fontId="10" fillId="2" borderId="0" xfId="1" applyFont="1" applyFill="1" applyBorder="1" applyAlignment="1" applyProtection="1">
      <alignment horizontal="left" vertical="center" wrapText="1" indent="1"/>
      <protection locked="0"/>
    </xf>
    <xf numFmtId="0" fontId="10" fillId="2" borderId="0" xfId="1" applyFill="1" applyBorder="1" applyAlignment="1" applyProtection="1">
      <alignment horizontal="left" vertical="center"/>
      <protection locked="0"/>
    </xf>
    <xf numFmtId="0" fontId="25" fillId="3" borderId="14" xfId="0" applyFont="1" applyFill="1" applyBorder="1" applyAlignment="1">
      <alignment horizontal="left" vertical="center"/>
    </xf>
    <xf numFmtId="0" fontId="25" fillId="3" borderId="16" xfId="0" applyFont="1" applyFill="1" applyBorder="1" applyAlignment="1">
      <alignment horizontal="left" vertical="center"/>
    </xf>
    <xf numFmtId="0" fontId="25" fillId="3" borderId="2" xfId="0" applyFont="1" applyFill="1" applyBorder="1" applyAlignment="1">
      <alignment horizontal="center"/>
    </xf>
    <xf numFmtId="0" fontId="25" fillId="3" borderId="8" xfId="0" applyFont="1" applyFill="1" applyBorder="1" applyAlignment="1">
      <alignment horizontal="center"/>
    </xf>
    <xf numFmtId="0" fontId="25" fillId="3" borderId="9" xfId="0" applyFont="1" applyFill="1" applyBorder="1" applyAlignment="1">
      <alignment horizontal="center"/>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000FF"/>
      <color rgb="FFC7DBF4"/>
      <color rgb="FFAFCAFF"/>
      <color rgb="FF4F8AFF"/>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739746</xdr:colOff>
      <xdr:row>2</xdr:row>
      <xdr:rowOff>57150</xdr:rowOff>
    </xdr:from>
    <xdr:to>
      <xdr:col>6</xdr:col>
      <xdr:colOff>53946</xdr:colOff>
      <xdr:row>3</xdr:row>
      <xdr:rowOff>323850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311746" y="438150"/>
          <a:ext cx="8953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iglife.co.uk/advisers/products/individual-protection/care-cover-whole-life-insurance/" TargetMode="External"/><Relationship Id="rId2" Type="http://schemas.openxmlformats.org/officeDocument/2006/relationships/hyperlink" Target="https://www.aiglife.co.uk/globalassets/aig/documents/2042_ccwholeoflife_kf.pdf/download" TargetMode="External"/><Relationship Id="rId1" Type="http://schemas.openxmlformats.org/officeDocument/2006/relationships/hyperlink" Target="http://www.payingforcare.org/how-much-does-care-cos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bgs.org.uk/resources/end-of-life-care-in-frailty-care-hom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zoomScaleNormal="100" workbookViewId="0">
      <selection activeCell="D12" sqref="D12"/>
    </sheetView>
  </sheetViews>
  <sheetFormatPr defaultColWidth="9.1796875" defaultRowHeight="17" x14ac:dyDescent="0.35"/>
  <cols>
    <col min="1" max="2" width="3.7265625" style="1" customWidth="1"/>
    <col min="3" max="3" width="32.7265625" style="1" customWidth="1"/>
    <col min="4" max="4" width="25.7265625" style="38" customWidth="1"/>
    <col min="5" max="5" width="2.7265625" style="38" customWidth="1"/>
    <col min="6" max="6" width="23.7265625" style="43" customWidth="1"/>
    <col min="7" max="7" width="3.7265625" style="38" customWidth="1"/>
    <col min="8" max="8" width="3.7265625" style="1" customWidth="1"/>
    <col min="9" max="16384" width="9.1796875" style="1"/>
  </cols>
  <sheetData>
    <row r="1" spans="1:8" ht="15" customHeight="1" thickBot="1" x14ac:dyDescent="0.4">
      <c r="A1" s="3"/>
      <c r="B1" s="3"/>
      <c r="C1" s="23"/>
      <c r="D1" s="24"/>
      <c r="E1" s="24"/>
      <c r="F1" s="25"/>
      <c r="G1" s="24"/>
      <c r="H1" s="3"/>
    </row>
    <row r="2" spans="1:8" ht="15" customHeight="1" x14ac:dyDescent="0.35">
      <c r="A2" s="3"/>
      <c r="B2" s="6"/>
      <c r="C2" s="7"/>
      <c r="D2" s="7"/>
      <c r="E2" s="7"/>
      <c r="F2" s="7"/>
      <c r="G2" s="8"/>
      <c r="H2" s="3"/>
    </row>
    <row r="3" spans="1:8" ht="14.5" x14ac:dyDescent="0.35">
      <c r="A3" s="3"/>
      <c r="B3" s="9"/>
      <c r="C3" s="2" t="s">
        <v>2</v>
      </c>
      <c r="D3" s="3"/>
      <c r="E3" s="3"/>
      <c r="F3" s="3"/>
      <c r="G3" s="10"/>
      <c r="H3" s="3"/>
    </row>
    <row r="4" spans="1:8" ht="30" customHeight="1" x14ac:dyDescent="0.35">
      <c r="A4" s="3"/>
      <c r="B4" s="9"/>
      <c r="C4" s="26" t="s">
        <v>3</v>
      </c>
      <c r="D4" s="3"/>
      <c r="E4" s="3"/>
      <c r="F4" s="3"/>
      <c r="G4" s="10"/>
      <c r="H4" s="3"/>
    </row>
    <row r="5" spans="1:8" ht="15" customHeight="1" x14ac:dyDescent="0.35">
      <c r="A5" s="4"/>
      <c r="B5" s="9"/>
      <c r="C5" s="23"/>
      <c r="D5" s="24"/>
      <c r="E5" s="24"/>
      <c r="F5" s="25"/>
      <c r="G5" s="27"/>
      <c r="H5" s="4"/>
    </row>
    <row r="6" spans="1:8" ht="30" customHeight="1" x14ac:dyDescent="0.35">
      <c r="A6" s="3"/>
      <c r="B6" s="9"/>
      <c r="C6" s="64" t="s">
        <v>4</v>
      </c>
      <c r="D6" s="64"/>
      <c r="E6" s="64"/>
      <c r="F6" s="64"/>
      <c r="G6" s="27"/>
      <c r="H6" s="3"/>
    </row>
    <row r="7" spans="1:8" ht="12" customHeight="1" x14ac:dyDescent="0.35">
      <c r="A7" s="3"/>
      <c r="B7" s="9"/>
      <c r="C7" s="23"/>
      <c r="D7" s="24"/>
      <c r="E7" s="24"/>
      <c r="F7" s="25"/>
      <c r="G7" s="27"/>
      <c r="H7" s="3"/>
    </row>
    <row r="8" spans="1:8" ht="20.149999999999999" customHeight="1" x14ac:dyDescent="0.35">
      <c r="A8" s="3"/>
      <c r="B8" s="9"/>
      <c r="C8" s="28" t="s">
        <v>26</v>
      </c>
      <c r="D8" s="29"/>
      <c r="E8" s="29"/>
      <c r="F8" s="29"/>
      <c r="G8" s="27"/>
      <c r="H8" s="3"/>
    </row>
    <row r="9" spans="1:8" ht="20.149999999999999" customHeight="1" x14ac:dyDescent="0.35">
      <c r="A9" s="3"/>
      <c r="B9" s="9"/>
      <c r="C9" s="23"/>
      <c r="D9" s="24"/>
      <c r="E9" s="24"/>
      <c r="F9" s="25"/>
      <c r="G9" s="27"/>
      <c r="H9" s="3"/>
    </row>
    <row r="10" spans="1:8" ht="25" customHeight="1" x14ac:dyDescent="0.35">
      <c r="A10" s="3"/>
      <c r="B10" s="9"/>
      <c r="C10" s="68" t="s">
        <v>24</v>
      </c>
      <c r="D10" s="68"/>
      <c r="E10" s="68"/>
      <c r="F10" s="68"/>
      <c r="G10" s="27"/>
      <c r="H10" s="3"/>
    </row>
    <row r="11" spans="1:8" ht="12" customHeight="1" x14ac:dyDescent="0.35">
      <c r="A11" s="3"/>
      <c r="B11" s="9"/>
      <c r="C11" s="23"/>
      <c r="D11" s="24"/>
      <c r="E11" s="24"/>
      <c r="F11" s="25"/>
      <c r="G11" s="27"/>
      <c r="H11" s="3"/>
    </row>
    <row r="12" spans="1:8" ht="25" customHeight="1" x14ac:dyDescent="0.35">
      <c r="A12" s="3"/>
      <c r="B12" s="9"/>
      <c r="C12" s="17" t="s">
        <v>5</v>
      </c>
      <c r="D12" s="44" t="s">
        <v>33</v>
      </c>
      <c r="E12" s="25"/>
      <c r="F12" s="16"/>
      <c r="G12" s="30"/>
      <c r="H12" s="3"/>
    </row>
    <row r="13" spans="1:8" ht="12" customHeight="1" x14ac:dyDescent="0.35">
      <c r="A13" s="3"/>
      <c r="B13" s="9"/>
      <c r="C13" s="31"/>
      <c r="D13" s="24"/>
      <c r="E13" s="24"/>
      <c r="F13" s="25"/>
      <c r="G13" s="27"/>
      <c r="H13" s="3"/>
    </row>
    <row r="14" spans="1:8" ht="25" customHeight="1" x14ac:dyDescent="0.35">
      <c r="A14" s="3"/>
      <c r="B14" s="9"/>
      <c r="C14" s="17" t="s">
        <v>30</v>
      </c>
      <c r="D14" s="32" t="str">
        <f>IF($D$12="Select from list","",VLOOKUP($D$12,'Care Costs'!$A$1:$C$13,2,FALSE))</f>
        <v/>
      </c>
      <c r="E14" s="25"/>
      <c r="F14" s="16" t="s">
        <v>0</v>
      </c>
      <c r="G14" s="30"/>
      <c r="H14" s="3"/>
    </row>
    <row r="15" spans="1:8" ht="12" customHeight="1" x14ac:dyDescent="0.35">
      <c r="A15" s="5"/>
      <c r="B15" s="9"/>
      <c r="C15" s="31"/>
      <c r="D15" s="24"/>
      <c r="E15" s="24"/>
      <c r="F15" s="25"/>
      <c r="G15" s="27"/>
      <c r="H15" s="5"/>
    </row>
    <row r="16" spans="1:8" ht="25" customHeight="1" x14ac:dyDescent="0.35">
      <c r="A16" s="5"/>
      <c r="B16" s="9"/>
      <c r="C16" s="17" t="s">
        <v>29</v>
      </c>
      <c r="D16" s="32" t="str">
        <f>IF($D$12="Select from list","",VLOOKUP($D$12,'Care Costs'!$A$1:$C$13,3,FALSE))</f>
        <v/>
      </c>
      <c r="E16" s="25"/>
      <c r="F16" s="16" t="s">
        <v>0</v>
      </c>
      <c r="G16" s="30"/>
      <c r="H16" s="5"/>
    </row>
    <row r="17" spans="1:8" ht="25" customHeight="1" x14ac:dyDescent="0.35">
      <c r="A17" s="3"/>
      <c r="B17" s="9"/>
      <c r="C17" s="16"/>
      <c r="D17" s="25"/>
      <c r="E17" s="25"/>
      <c r="F17" s="25"/>
      <c r="G17" s="27"/>
      <c r="H17" s="3"/>
    </row>
    <row r="18" spans="1:8" ht="25" customHeight="1" x14ac:dyDescent="0.35">
      <c r="A18" s="3"/>
      <c r="B18" s="9"/>
      <c r="C18" s="68" t="s">
        <v>22</v>
      </c>
      <c r="D18" s="68"/>
      <c r="E18" s="68"/>
      <c r="F18" s="68"/>
      <c r="G18" s="27"/>
      <c r="H18" s="3"/>
    </row>
    <row r="19" spans="1:8" ht="12" customHeight="1" x14ac:dyDescent="0.35">
      <c r="A19" s="3"/>
      <c r="B19" s="9"/>
      <c r="C19" s="23"/>
      <c r="D19" s="24"/>
      <c r="E19" s="24"/>
      <c r="F19" s="25"/>
      <c r="G19" s="27"/>
      <c r="H19" s="3"/>
    </row>
    <row r="20" spans="1:8" ht="25" customHeight="1" x14ac:dyDescent="0.35">
      <c r="A20" s="3"/>
      <c r="B20" s="9"/>
      <c r="C20" s="17" t="s">
        <v>23</v>
      </c>
      <c r="D20" s="12"/>
      <c r="E20" s="25"/>
      <c r="F20" s="16" t="s">
        <v>50</v>
      </c>
      <c r="G20" s="30"/>
      <c r="H20" s="3"/>
    </row>
    <row r="21" spans="1:8" ht="8.15" customHeight="1" x14ac:dyDescent="0.35">
      <c r="A21" s="3"/>
      <c r="B21" s="9"/>
      <c r="C21" s="31"/>
      <c r="D21" s="24"/>
      <c r="E21" s="24"/>
      <c r="F21" s="25"/>
      <c r="G21" s="27"/>
      <c r="H21" s="3"/>
    </row>
    <row r="22" spans="1:8" ht="22" customHeight="1" x14ac:dyDescent="0.35">
      <c r="A22" s="3"/>
      <c r="B22" s="9"/>
      <c r="C22" s="61" t="s">
        <v>48</v>
      </c>
      <c r="D22" s="25"/>
      <c r="E22" s="25"/>
      <c r="F22" s="16"/>
      <c r="G22" s="30"/>
      <c r="H22" s="3"/>
    </row>
    <row r="23" spans="1:8" ht="18" customHeight="1" x14ac:dyDescent="0.35">
      <c r="A23" s="3"/>
      <c r="B23" s="9"/>
      <c r="C23" s="33"/>
      <c r="D23" s="25"/>
      <c r="E23" s="25"/>
      <c r="F23" s="16"/>
      <c r="G23" s="30"/>
      <c r="H23" s="3"/>
    </row>
    <row r="24" spans="1:8" ht="25" customHeight="1" x14ac:dyDescent="0.35">
      <c r="A24" s="3"/>
      <c r="B24" s="9"/>
      <c r="C24" s="19" t="s">
        <v>34</v>
      </c>
      <c r="D24" s="20" t="s">
        <v>35</v>
      </c>
      <c r="E24" s="69" t="s">
        <v>36</v>
      </c>
      <c r="F24" s="69"/>
      <c r="G24" s="30"/>
      <c r="H24" s="3"/>
    </row>
    <row r="25" spans="1:8" ht="25" customHeight="1" x14ac:dyDescent="0.35">
      <c r="A25" s="3"/>
      <c r="B25" s="9"/>
      <c r="C25" s="18" t="s">
        <v>25</v>
      </c>
      <c r="D25" s="34" t="str">
        <f>IF($D$20="","",MIN((D14/12)*$D$20,300000))</f>
        <v/>
      </c>
      <c r="E25" s="70" t="str">
        <f>IF(D25="","",D25/0.75)</f>
        <v/>
      </c>
      <c r="F25" s="70"/>
      <c r="G25" s="30"/>
      <c r="H25" s="3"/>
    </row>
    <row r="26" spans="1:8" ht="25" customHeight="1" x14ac:dyDescent="0.35">
      <c r="A26" s="3"/>
      <c r="B26" s="9"/>
      <c r="C26" s="18" t="s">
        <v>20</v>
      </c>
      <c r="D26" s="35" t="str">
        <f>IF($D$20="","",MIN((D16/12)*$D$20,300000))</f>
        <v/>
      </c>
      <c r="E26" s="70" t="str">
        <f>IF(D26="","",D26/0.75)</f>
        <v/>
      </c>
      <c r="F26" s="70"/>
      <c r="G26" s="30"/>
      <c r="H26" s="3"/>
    </row>
    <row r="27" spans="1:8" ht="15" customHeight="1" x14ac:dyDescent="0.35">
      <c r="A27" s="3"/>
      <c r="B27" s="9"/>
      <c r="C27" s="23"/>
      <c r="D27" s="24"/>
      <c r="E27" s="24"/>
      <c r="F27" s="25"/>
      <c r="G27" s="27"/>
      <c r="H27" s="3"/>
    </row>
    <row r="28" spans="1:8" ht="35.15" customHeight="1" x14ac:dyDescent="0.35">
      <c r="A28" s="5"/>
      <c r="B28" s="9"/>
      <c r="C28" s="71" t="s">
        <v>37</v>
      </c>
      <c r="D28" s="71"/>
      <c r="E28" s="71"/>
      <c r="F28" s="71"/>
      <c r="G28" s="30"/>
      <c r="H28" s="5"/>
    </row>
    <row r="29" spans="1:8" ht="25" customHeight="1" x14ac:dyDescent="0.35">
      <c r="A29" s="3"/>
      <c r="B29" s="9"/>
      <c r="C29" s="16"/>
      <c r="D29" s="25"/>
      <c r="E29" s="25"/>
      <c r="F29" s="25"/>
      <c r="G29" s="27"/>
      <c r="H29" s="3"/>
    </row>
    <row r="30" spans="1:8" ht="25" customHeight="1" x14ac:dyDescent="0.35">
      <c r="A30" s="3"/>
      <c r="B30" s="9"/>
      <c r="C30" s="68" t="s">
        <v>27</v>
      </c>
      <c r="D30" s="68"/>
      <c r="E30" s="68"/>
      <c r="F30" s="68"/>
      <c r="G30" s="27"/>
      <c r="H30" s="3"/>
    </row>
    <row r="31" spans="1:8" ht="12" customHeight="1" x14ac:dyDescent="0.35">
      <c r="A31" s="3"/>
      <c r="B31" s="9"/>
      <c r="C31" s="23"/>
      <c r="D31" s="24"/>
      <c r="E31" s="24"/>
      <c r="F31" s="25"/>
      <c r="G31" s="27"/>
      <c r="H31" s="3"/>
    </row>
    <row r="32" spans="1:8" ht="22" customHeight="1" x14ac:dyDescent="0.35">
      <c r="A32" s="3"/>
      <c r="B32" s="9"/>
      <c r="C32" s="21" t="s">
        <v>32</v>
      </c>
      <c r="D32" s="73" t="s">
        <v>31</v>
      </c>
      <c r="E32" s="73"/>
      <c r="F32" s="73"/>
      <c r="G32" s="27"/>
      <c r="H32" s="3"/>
    </row>
    <row r="33" spans="1:9" ht="15" customHeight="1" x14ac:dyDescent="0.35">
      <c r="A33" s="3"/>
      <c r="B33" s="9"/>
      <c r="C33" s="31"/>
      <c r="D33" s="36"/>
      <c r="E33" s="36"/>
      <c r="F33" s="17"/>
      <c r="G33" s="27"/>
      <c r="H33" s="3"/>
    </row>
    <row r="34" spans="1:9" ht="15" customHeight="1" x14ac:dyDescent="0.35">
      <c r="A34" s="3"/>
      <c r="B34" s="9"/>
      <c r="C34" s="37" t="s">
        <v>28</v>
      </c>
      <c r="D34" s="33"/>
      <c r="E34" s="33"/>
      <c r="F34" s="33"/>
      <c r="G34" s="27"/>
      <c r="H34" s="3"/>
    </row>
    <row r="35" spans="1:9" ht="20.149999999999999" customHeight="1" x14ac:dyDescent="0.35">
      <c r="A35" s="3"/>
      <c r="B35" s="9"/>
      <c r="C35" s="72" t="s">
        <v>45</v>
      </c>
      <c r="D35" s="72"/>
      <c r="E35" s="72"/>
      <c r="F35" s="72"/>
      <c r="G35" s="27"/>
      <c r="H35" s="3"/>
    </row>
    <row r="36" spans="1:9" ht="20.149999999999999" customHeight="1" x14ac:dyDescent="0.35">
      <c r="A36" s="3"/>
      <c r="B36" s="9"/>
      <c r="C36" s="63" t="s">
        <v>47</v>
      </c>
      <c r="D36" s="63"/>
      <c r="E36" s="63"/>
      <c r="F36" s="63"/>
      <c r="G36" s="27"/>
      <c r="H36" s="3"/>
    </row>
    <row r="37" spans="1:9" ht="15" customHeight="1" x14ac:dyDescent="0.35">
      <c r="A37" s="3"/>
      <c r="B37" s="9"/>
      <c r="C37" s="23"/>
      <c r="D37" s="24"/>
      <c r="E37" s="24"/>
      <c r="F37" s="25"/>
      <c r="G37" s="27"/>
      <c r="H37" s="3"/>
    </row>
    <row r="38" spans="1:9" s="38" customFormat="1" ht="40" customHeight="1" x14ac:dyDescent="0.35">
      <c r="A38" s="3"/>
      <c r="B38" s="9"/>
      <c r="C38" s="65" t="s">
        <v>1</v>
      </c>
      <c r="D38" s="66"/>
      <c r="E38" s="66"/>
      <c r="F38" s="67"/>
      <c r="G38" s="27"/>
      <c r="H38" s="3"/>
    </row>
    <row r="39" spans="1:9" s="38" customFormat="1" ht="20.149999999999999" customHeight="1" thickBot="1" x14ac:dyDescent="0.4">
      <c r="A39" s="3"/>
      <c r="B39" s="11"/>
      <c r="C39" s="39"/>
      <c r="D39" s="40"/>
      <c r="E39" s="40"/>
      <c r="F39" s="41"/>
      <c r="G39" s="42"/>
      <c r="H39" s="3"/>
    </row>
    <row r="40" spans="1:9" s="45" customFormat="1" x14ac:dyDescent="0.35">
      <c r="A40" s="1"/>
      <c r="B40" s="1"/>
      <c r="D40" s="46"/>
      <c r="E40" s="46"/>
      <c r="F40" s="47"/>
      <c r="G40" s="46"/>
      <c r="H40" s="1"/>
      <c r="I40" s="46"/>
    </row>
    <row r="41" spans="1:9" s="45" customFormat="1" ht="50.15" customHeight="1" x14ac:dyDescent="0.35">
      <c r="A41" s="1"/>
      <c r="B41" s="62" t="s">
        <v>38</v>
      </c>
      <c r="C41" s="62"/>
      <c r="D41" s="62"/>
      <c r="E41" s="62"/>
      <c r="F41" s="62"/>
      <c r="G41" s="62"/>
      <c r="H41" s="1"/>
      <c r="I41" s="46"/>
    </row>
    <row r="42" spans="1:9" s="45" customFormat="1" ht="5.15" customHeight="1" x14ac:dyDescent="0.35">
      <c r="A42" s="1"/>
      <c r="B42" s="48"/>
      <c r="D42" s="46"/>
      <c r="E42" s="46"/>
      <c r="F42" s="47"/>
      <c r="G42" s="46"/>
      <c r="H42" s="1"/>
      <c r="I42" s="46"/>
    </row>
    <row r="43" spans="1:9" s="45" customFormat="1" x14ac:dyDescent="0.35">
      <c r="A43" s="1"/>
      <c r="B43" s="49" t="s">
        <v>49</v>
      </c>
      <c r="D43" s="46"/>
      <c r="E43" s="46"/>
      <c r="F43" s="47"/>
      <c r="G43" s="46"/>
      <c r="H43" s="1"/>
      <c r="I43" s="46"/>
    </row>
  </sheetData>
  <sheetProtection password="8BE1" sheet="1" selectLockedCells="1"/>
  <mergeCells count="13">
    <mergeCell ref="B41:G41"/>
    <mergeCell ref="C36:F36"/>
    <mergeCell ref="C6:F6"/>
    <mergeCell ref="C38:F38"/>
    <mergeCell ref="C10:F10"/>
    <mergeCell ref="C18:F18"/>
    <mergeCell ref="E24:F24"/>
    <mergeCell ref="E25:F25"/>
    <mergeCell ref="E26:F26"/>
    <mergeCell ref="C28:F28"/>
    <mergeCell ref="C30:F30"/>
    <mergeCell ref="C35:F35"/>
    <mergeCell ref="D32:F32"/>
  </mergeCells>
  <hyperlinks>
    <hyperlink ref="C35:F35" r:id="rId1" display="1 www.payingforcare.org/how-much-does-care-cost (June 2020)"/>
    <hyperlink ref="D32" r:id="rId2"/>
    <hyperlink ref="C32" r:id="rId3"/>
    <hyperlink ref="C36:F36" r:id="rId4" display="2 British Geriatrics Society - End of Life Care in Frailty: Care homes (May 2020)"/>
  </hyperlinks>
  <printOptions horizontalCentered="1"/>
  <pageMargins left="0.31496062992125984" right="0.31496062992125984" top="0.55118110236220474" bottom="0.55118110236220474" header="0.31496062992125984" footer="0.31496062992125984"/>
  <pageSetup paperSize="9" orientation="portrait" r:id="rId5"/>
  <drawing r:id="rId6"/>
  <extLst>
    <ext xmlns:x14="http://schemas.microsoft.com/office/spreadsheetml/2009/9/main" uri="{CCE6A557-97BC-4b89-ADB6-D9C93CAAB3DF}">
      <x14:dataValidations xmlns:xm="http://schemas.microsoft.com/office/excel/2006/main" count="1">
        <x14:dataValidation type="list" error="Please select from list" prompt="Please select from list">
          <x14:formula1>
            <xm:f>'Care Costs'!$A$2:$A$13</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A14" sqref="A14"/>
    </sheetView>
  </sheetViews>
  <sheetFormatPr defaultRowHeight="14.5" x14ac:dyDescent="0.35"/>
  <cols>
    <col min="1" max="1" width="24.453125" bestFit="1" customWidth="1"/>
    <col min="2" max="2" width="15.54296875" bestFit="1" customWidth="1"/>
    <col min="3" max="3" width="12.26953125" bestFit="1" customWidth="1"/>
    <col min="6" max="6" width="26.1796875" customWidth="1"/>
    <col min="7" max="14" width="12.7265625" customWidth="1"/>
  </cols>
  <sheetData>
    <row r="1" spans="1:14" ht="16.5" customHeight="1" x14ac:dyDescent="0.35">
      <c r="A1" s="13" t="s">
        <v>6</v>
      </c>
      <c r="B1" s="14" t="s">
        <v>7</v>
      </c>
      <c r="C1" s="14" t="s">
        <v>8</v>
      </c>
      <c r="F1" s="74" t="s">
        <v>46</v>
      </c>
      <c r="G1" s="76" t="s">
        <v>25</v>
      </c>
      <c r="H1" s="77"/>
      <c r="I1" s="77"/>
      <c r="J1" s="78"/>
      <c r="K1" s="76" t="s">
        <v>39</v>
      </c>
      <c r="L1" s="77"/>
      <c r="M1" s="77"/>
      <c r="N1" s="78"/>
    </row>
    <row r="2" spans="1:14" ht="16.5" customHeight="1" thickBot="1" x14ac:dyDescent="0.4">
      <c r="A2" s="15" t="s">
        <v>9</v>
      </c>
      <c r="B2" s="22">
        <f>VLOOKUP($A2,$F$1:$N$15,5,FALSE)</f>
        <v>36218</v>
      </c>
      <c r="C2" s="22">
        <f>VLOOKUP($A2,$F$1:$N$15,9,FALSE)</f>
        <v>50518</v>
      </c>
      <c r="F2" s="75"/>
      <c r="G2" s="58" t="s">
        <v>40</v>
      </c>
      <c r="H2" s="59" t="s">
        <v>41</v>
      </c>
      <c r="I2" s="59" t="s">
        <v>44</v>
      </c>
      <c r="J2" s="60" t="s">
        <v>43</v>
      </c>
      <c r="K2" s="58" t="s">
        <v>40</v>
      </c>
      <c r="L2" s="59" t="s">
        <v>41</v>
      </c>
      <c r="M2" s="59" t="s">
        <v>44</v>
      </c>
      <c r="N2" s="60" t="s">
        <v>43</v>
      </c>
    </row>
    <row r="3" spans="1:14" x14ac:dyDescent="0.35">
      <c r="A3" s="15" t="s">
        <v>10</v>
      </c>
      <c r="B3" s="22">
        <f t="shared" ref="B3:B13" si="0">VLOOKUP($A3,$F$1:$N$15,5,FALSE)</f>
        <v>36218</v>
      </c>
      <c r="C3" s="22">
        <f t="shared" ref="C3:C13" si="1">VLOOKUP($A3,$F$1:$N$15,9,FALSE)</f>
        <v>50518</v>
      </c>
      <c r="F3" s="50" t="s">
        <v>12</v>
      </c>
      <c r="G3" s="52">
        <v>636</v>
      </c>
      <c r="H3" s="53">
        <v>652</v>
      </c>
      <c r="I3" s="53">
        <f>AVERAGE(G3:H3)</f>
        <v>644</v>
      </c>
      <c r="J3" s="54">
        <f>I3*52</f>
        <v>33488</v>
      </c>
      <c r="K3" s="52">
        <v>882</v>
      </c>
      <c r="L3" s="53">
        <v>913</v>
      </c>
      <c r="M3" s="53">
        <f>AVERAGE(K3:L3)</f>
        <v>897.5</v>
      </c>
      <c r="N3" s="54">
        <f>M3*52</f>
        <v>46670</v>
      </c>
    </row>
    <row r="4" spans="1:14" x14ac:dyDescent="0.35">
      <c r="A4" s="15" t="s">
        <v>11</v>
      </c>
      <c r="B4" s="22">
        <f t="shared" si="0"/>
        <v>42588</v>
      </c>
      <c r="C4" s="22">
        <f t="shared" si="1"/>
        <v>59384</v>
      </c>
      <c r="F4" s="50" t="s">
        <v>13</v>
      </c>
      <c r="G4" s="52">
        <v>629</v>
      </c>
      <c r="H4" s="53">
        <v>645</v>
      </c>
      <c r="I4" s="53">
        <f t="shared" ref="I4:I15" si="2">AVERAGE(G4:H4)</f>
        <v>637</v>
      </c>
      <c r="J4" s="54">
        <f t="shared" ref="J4:J15" si="3">I4*52</f>
        <v>33124</v>
      </c>
      <c r="K4" s="52">
        <v>872</v>
      </c>
      <c r="L4" s="53">
        <v>902</v>
      </c>
      <c r="M4" s="53">
        <f t="shared" ref="M4:M15" si="4">AVERAGE(K4:L4)</f>
        <v>887</v>
      </c>
      <c r="N4" s="54">
        <f t="shared" ref="N4:N15" si="5">M4*52</f>
        <v>46124</v>
      </c>
    </row>
    <row r="5" spans="1:14" x14ac:dyDescent="0.35">
      <c r="A5" s="15" t="s">
        <v>12</v>
      </c>
      <c r="B5" s="22">
        <f t="shared" si="0"/>
        <v>33488</v>
      </c>
      <c r="C5" s="22">
        <f t="shared" si="1"/>
        <v>46670</v>
      </c>
      <c r="F5" s="50" t="s">
        <v>21</v>
      </c>
      <c r="G5" s="52">
        <v>641</v>
      </c>
      <c r="H5" s="53">
        <v>657</v>
      </c>
      <c r="I5" s="53">
        <f t="shared" si="2"/>
        <v>649</v>
      </c>
      <c r="J5" s="54">
        <f t="shared" si="3"/>
        <v>33748</v>
      </c>
      <c r="K5" s="52">
        <v>889</v>
      </c>
      <c r="L5" s="53">
        <v>920</v>
      </c>
      <c r="M5" s="53">
        <f t="shared" si="4"/>
        <v>904.5</v>
      </c>
      <c r="N5" s="54">
        <f t="shared" si="5"/>
        <v>47034</v>
      </c>
    </row>
    <row r="6" spans="1:14" x14ac:dyDescent="0.35">
      <c r="A6" s="15" t="s">
        <v>13</v>
      </c>
      <c r="B6" s="22">
        <f t="shared" si="0"/>
        <v>33124</v>
      </c>
      <c r="C6" s="22">
        <f t="shared" si="1"/>
        <v>46124</v>
      </c>
      <c r="F6" s="50" t="s">
        <v>9</v>
      </c>
      <c r="G6" s="52">
        <v>688</v>
      </c>
      <c r="H6" s="53">
        <v>705</v>
      </c>
      <c r="I6" s="53">
        <f t="shared" si="2"/>
        <v>696.5</v>
      </c>
      <c r="J6" s="54">
        <f t="shared" si="3"/>
        <v>36218</v>
      </c>
      <c r="K6" s="52">
        <v>955</v>
      </c>
      <c r="L6" s="53">
        <v>988</v>
      </c>
      <c r="M6" s="53">
        <f t="shared" si="4"/>
        <v>971.5</v>
      </c>
      <c r="N6" s="54">
        <f t="shared" si="5"/>
        <v>50518</v>
      </c>
    </row>
    <row r="7" spans="1:14" x14ac:dyDescent="0.35">
      <c r="A7" s="15" t="s">
        <v>14</v>
      </c>
      <c r="B7" s="22">
        <f t="shared" si="0"/>
        <v>28704</v>
      </c>
      <c r="C7" s="22">
        <f t="shared" si="1"/>
        <v>38090</v>
      </c>
      <c r="F7" s="50" t="s">
        <v>19</v>
      </c>
      <c r="G7" s="52">
        <v>674</v>
      </c>
      <c r="H7" s="53">
        <v>691</v>
      </c>
      <c r="I7" s="53">
        <f t="shared" si="2"/>
        <v>682.5</v>
      </c>
      <c r="J7" s="54">
        <f t="shared" si="3"/>
        <v>35490</v>
      </c>
      <c r="K7" s="52">
        <v>935</v>
      </c>
      <c r="L7" s="53">
        <v>968</v>
      </c>
      <c r="M7" s="53">
        <f t="shared" si="4"/>
        <v>951.5</v>
      </c>
      <c r="N7" s="54">
        <f t="shared" si="5"/>
        <v>49478</v>
      </c>
    </row>
    <row r="8" spans="1:14" x14ac:dyDescent="0.35">
      <c r="A8" s="15" t="s">
        <v>15</v>
      </c>
      <c r="B8" s="22">
        <f t="shared" si="0"/>
        <v>44694</v>
      </c>
      <c r="C8" s="22">
        <f t="shared" si="1"/>
        <v>45656</v>
      </c>
      <c r="F8" s="50" t="s">
        <v>10</v>
      </c>
      <c r="G8" s="52">
        <v>688</v>
      </c>
      <c r="H8" s="53">
        <v>705</v>
      </c>
      <c r="I8" s="53">
        <f t="shared" si="2"/>
        <v>696.5</v>
      </c>
      <c r="J8" s="54">
        <f t="shared" si="3"/>
        <v>36218</v>
      </c>
      <c r="K8" s="52">
        <v>955</v>
      </c>
      <c r="L8" s="53">
        <v>988</v>
      </c>
      <c r="M8" s="53">
        <f t="shared" si="4"/>
        <v>971.5</v>
      </c>
      <c r="N8" s="54">
        <f t="shared" si="5"/>
        <v>50518</v>
      </c>
    </row>
    <row r="9" spans="1:14" x14ac:dyDescent="0.35">
      <c r="A9" s="15" t="s">
        <v>16</v>
      </c>
      <c r="B9" s="22">
        <f t="shared" si="0"/>
        <v>45188</v>
      </c>
      <c r="C9" s="22">
        <f t="shared" si="1"/>
        <v>62998</v>
      </c>
      <c r="F9" s="50" t="s">
        <v>11</v>
      </c>
      <c r="G9" s="52">
        <v>809</v>
      </c>
      <c r="H9" s="53">
        <v>829</v>
      </c>
      <c r="I9" s="53">
        <f t="shared" si="2"/>
        <v>819</v>
      </c>
      <c r="J9" s="54">
        <f t="shared" si="3"/>
        <v>42588</v>
      </c>
      <c r="K9" s="52">
        <v>1123</v>
      </c>
      <c r="L9" s="53">
        <v>1161</v>
      </c>
      <c r="M9" s="53">
        <f t="shared" si="4"/>
        <v>1142</v>
      </c>
      <c r="N9" s="54">
        <f t="shared" si="5"/>
        <v>59384</v>
      </c>
    </row>
    <row r="10" spans="1:14" x14ac:dyDescent="0.35">
      <c r="A10" s="15" t="s">
        <v>17</v>
      </c>
      <c r="B10" s="22">
        <f t="shared" si="0"/>
        <v>42380</v>
      </c>
      <c r="C10" s="22">
        <f t="shared" si="1"/>
        <v>59098</v>
      </c>
      <c r="F10" s="50" t="s">
        <v>16</v>
      </c>
      <c r="G10" s="52">
        <v>858</v>
      </c>
      <c r="H10" s="53">
        <v>880</v>
      </c>
      <c r="I10" s="53">
        <f t="shared" si="2"/>
        <v>869</v>
      </c>
      <c r="J10" s="54">
        <f t="shared" si="3"/>
        <v>45188</v>
      </c>
      <c r="K10" s="52">
        <v>1191</v>
      </c>
      <c r="L10" s="53">
        <v>1232</v>
      </c>
      <c r="M10" s="53">
        <f t="shared" si="4"/>
        <v>1211.5</v>
      </c>
      <c r="N10" s="54">
        <f t="shared" si="5"/>
        <v>62998</v>
      </c>
    </row>
    <row r="11" spans="1:14" x14ac:dyDescent="0.35">
      <c r="A11" s="15" t="s">
        <v>18</v>
      </c>
      <c r="B11" s="22">
        <f t="shared" si="0"/>
        <v>37336</v>
      </c>
      <c r="C11" s="22">
        <f t="shared" si="1"/>
        <v>52000</v>
      </c>
      <c r="F11" s="50" t="s">
        <v>17</v>
      </c>
      <c r="G11" s="52">
        <v>805</v>
      </c>
      <c r="H11" s="53">
        <v>825</v>
      </c>
      <c r="I11" s="53">
        <f t="shared" si="2"/>
        <v>815</v>
      </c>
      <c r="J11" s="54">
        <f t="shared" si="3"/>
        <v>42380</v>
      </c>
      <c r="K11" s="52">
        <v>1117</v>
      </c>
      <c r="L11" s="53">
        <v>1156</v>
      </c>
      <c r="M11" s="53">
        <f t="shared" si="4"/>
        <v>1136.5</v>
      </c>
      <c r="N11" s="54">
        <f t="shared" si="5"/>
        <v>59098</v>
      </c>
    </row>
    <row r="12" spans="1:14" x14ac:dyDescent="0.35">
      <c r="A12" s="15" t="s">
        <v>19</v>
      </c>
      <c r="B12" s="22">
        <f t="shared" si="0"/>
        <v>35490</v>
      </c>
      <c r="C12" s="22">
        <f t="shared" si="1"/>
        <v>49478</v>
      </c>
      <c r="F12" s="50" t="s">
        <v>18</v>
      </c>
      <c r="G12" s="52">
        <v>709</v>
      </c>
      <c r="H12" s="53">
        <v>727</v>
      </c>
      <c r="I12" s="53">
        <f t="shared" si="2"/>
        <v>718</v>
      </c>
      <c r="J12" s="54">
        <f t="shared" si="3"/>
        <v>37336</v>
      </c>
      <c r="K12" s="52">
        <v>983</v>
      </c>
      <c r="L12" s="53">
        <v>1017</v>
      </c>
      <c r="M12" s="53">
        <f t="shared" si="4"/>
        <v>1000</v>
      </c>
      <c r="N12" s="54">
        <f t="shared" si="5"/>
        <v>52000</v>
      </c>
    </row>
    <row r="13" spans="1:14" x14ac:dyDescent="0.35">
      <c r="A13" s="15" t="s">
        <v>21</v>
      </c>
      <c r="B13" s="22">
        <f t="shared" si="0"/>
        <v>33748</v>
      </c>
      <c r="C13" s="22">
        <f t="shared" si="1"/>
        <v>47034</v>
      </c>
      <c r="F13" s="50" t="s">
        <v>15</v>
      </c>
      <c r="G13" s="52">
        <v>850</v>
      </c>
      <c r="H13" s="53">
        <v>869</v>
      </c>
      <c r="I13" s="53">
        <f t="shared" si="2"/>
        <v>859.5</v>
      </c>
      <c r="J13" s="54">
        <f t="shared" si="3"/>
        <v>44694</v>
      </c>
      <c r="K13" s="52">
        <v>863</v>
      </c>
      <c r="L13" s="53">
        <v>893</v>
      </c>
      <c r="M13" s="53">
        <f t="shared" si="4"/>
        <v>878</v>
      </c>
      <c r="N13" s="54">
        <f t="shared" si="5"/>
        <v>45656</v>
      </c>
    </row>
    <row r="14" spans="1:14" x14ac:dyDescent="0.35">
      <c r="F14" s="50" t="s">
        <v>14</v>
      </c>
      <c r="G14" s="52">
        <v>546</v>
      </c>
      <c r="H14" s="53">
        <v>558</v>
      </c>
      <c r="I14" s="53">
        <f t="shared" si="2"/>
        <v>552</v>
      </c>
      <c r="J14" s="54">
        <f t="shared" si="3"/>
        <v>28704</v>
      </c>
      <c r="K14" s="52">
        <v>720</v>
      </c>
      <c r="L14" s="53">
        <v>745</v>
      </c>
      <c r="M14" s="53">
        <f t="shared" si="4"/>
        <v>732.5</v>
      </c>
      <c r="N14" s="54">
        <f t="shared" si="5"/>
        <v>38090</v>
      </c>
    </row>
    <row r="15" spans="1:14" ht="15" thickBot="1" x14ac:dyDescent="0.4">
      <c r="F15" s="51" t="s">
        <v>42</v>
      </c>
      <c r="G15" s="55">
        <v>667</v>
      </c>
      <c r="H15" s="56">
        <v>682</v>
      </c>
      <c r="I15" s="56">
        <f t="shared" si="2"/>
        <v>674.5</v>
      </c>
      <c r="J15" s="57">
        <f t="shared" si="3"/>
        <v>35074</v>
      </c>
      <c r="K15" s="55">
        <v>924</v>
      </c>
      <c r="L15" s="56">
        <v>956</v>
      </c>
      <c r="M15" s="56">
        <f t="shared" si="4"/>
        <v>940</v>
      </c>
      <c r="N15" s="57">
        <f t="shared" si="5"/>
        <v>48880</v>
      </c>
    </row>
  </sheetData>
  <mergeCells count="3">
    <mergeCell ref="F1:F2"/>
    <mergeCell ref="G1:J1"/>
    <mergeCell ref="K1:N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Care Cover Calculator</vt:lpstr>
      <vt:lpstr>Care Costs</vt:lpstr>
      <vt:lpstr>'Care Cover Calculator'!Print_Area</vt:lpstr>
    </vt:vector>
  </TitlesOfParts>
  <Company>Ageas Protect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Roberts</dc:creator>
  <cp:lastModifiedBy>Marcus Evangelou</cp:lastModifiedBy>
  <cp:lastPrinted>2020-07-24T06:16:24Z</cp:lastPrinted>
  <dcterms:created xsi:type="dcterms:W3CDTF">2017-06-05T07:01:16Z</dcterms:created>
  <dcterms:modified xsi:type="dcterms:W3CDTF">2023-11-15T13:27:59Z</dcterms:modified>
</cp:coreProperties>
</file>